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870" windowHeight="4395" tabRatio="485"/>
  </bookViews>
  <sheets>
    <sheet name="Vozila_baza" sheetId="3" r:id="rId1"/>
  </sheets>
  <definedNames>
    <definedName name="_xlnm._FilterDatabase" localSheetId="0" hidden="1">Vozila_baza!$B$1:$B$60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3" l="1"/>
  <c r="K60" i="3"/>
  <c r="P59" i="3"/>
  <c r="K59" i="3"/>
  <c r="P58" i="3"/>
  <c r="K58" i="3"/>
  <c r="P57" i="3"/>
  <c r="K57" i="3"/>
  <c r="N56" i="3"/>
  <c r="P56" i="3" s="1"/>
  <c r="K55" i="3"/>
  <c r="N55" i="3" s="1"/>
  <c r="P55" i="3" s="1"/>
  <c r="N54" i="3"/>
  <c r="P54" i="3" s="1"/>
  <c r="K54" i="3"/>
  <c r="K53" i="3"/>
  <c r="N53" i="3" s="1"/>
  <c r="P53" i="3" s="1"/>
  <c r="K52" i="3"/>
  <c r="N52" i="3" s="1"/>
  <c r="P52" i="3" s="1"/>
  <c r="K51" i="3"/>
  <c r="N51" i="3" s="1"/>
  <c r="P51" i="3" s="1"/>
  <c r="K50" i="3"/>
  <c r="N50" i="3" s="1"/>
  <c r="P50" i="3" s="1"/>
  <c r="K49" i="3"/>
  <c r="N49" i="3" s="1"/>
  <c r="P49" i="3" s="1"/>
  <c r="K48" i="3"/>
  <c r="N48" i="3" s="1"/>
  <c r="P48" i="3" s="1"/>
  <c r="P45" i="3"/>
  <c r="P44" i="3"/>
  <c r="K41" i="3"/>
  <c r="N41" i="3" s="1"/>
  <c r="P41" i="3" s="1"/>
  <c r="K40" i="3"/>
  <c r="N40" i="3" s="1"/>
  <c r="K39" i="3"/>
  <c r="N39" i="3" s="1"/>
  <c r="P39" i="3" s="1"/>
  <c r="K38" i="3"/>
  <c r="N38" i="3" s="1"/>
  <c r="P38" i="3" s="1"/>
  <c r="K37" i="3"/>
  <c r="N37" i="3" s="1"/>
  <c r="P37" i="3" s="1"/>
  <c r="K36" i="3"/>
  <c r="N36" i="3" s="1"/>
  <c r="P36" i="3" s="1"/>
  <c r="K33" i="3"/>
  <c r="N33" i="3" s="1"/>
  <c r="P33" i="3" s="1"/>
  <c r="K32" i="3"/>
  <c r="N32" i="3" s="1"/>
  <c r="P32" i="3" s="1"/>
  <c r="K31" i="3"/>
  <c r="N31" i="3" s="1"/>
  <c r="P31" i="3" s="1"/>
  <c r="K30" i="3"/>
  <c r="N30" i="3" s="1"/>
  <c r="P30" i="3" s="1"/>
  <c r="K29" i="3"/>
  <c r="N29" i="3" s="1"/>
  <c r="P29" i="3" s="1"/>
  <c r="K28" i="3"/>
  <c r="N28" i="3" s="1"/>
  <c r="P28" i="3" s="1"/>
  <c r="K27" i="3"/>
  <c r="N27" i="3" s="1"/>
  <c r="P27" i="3" s="1"/>
  <c r="K26" i="3"/>
  <c r="N26" i="3" s="1"/>
  <c r="P26" i="3" s="1"/>
  <c r="K25" i="3"/>
  <c r="N25" i="3" s="1"/>
  <c r="P25" i="3" s="1"/>
  <c r="K24" i="3"/>
  <c r="N24" i="3" s="1"/>
  <c r="P24" i="3" s="1"/>
  <c r="K23" i="3"/>
  <c r="N23" i="3" s="1"/>
  <c r="P23" i="3" s="1"/>
  <c r="K22" i="3"/>
  <c r="N22" i="3" s="1"/>
  <c r="P22" i="3" s="1"/>
  <c r="K21" i="3"/>
  <c r="N21" i="3" s="1"/>
  <c r="P21" i="3" s="1"/>
  <c r="K20" i="3"/>
  <c r="N20" i="3" s="1"/>
  <c r="P20" i="3" s="1"/>
  <c r="K19" i="3"/>
  <c r="N19" i="3" s="1"/>
  <c r="P19" i="3" s="1"/>
  <c r="K18" i="3"/>
  <c r="N18" i="3" s="1"/>
  <c r="P18" i="3" s="1"/>
  <c r="K17" i="3"/>
  <c r="N17" i="3" s="1"/>
  <c r="P17" i="3" s="1"/>
  <c r="K16" i="3"/>
  <c r="N16" i="3" s="1"/>
  <c r="P16" i="3" s="1"/>
  <c r="K15" i="3"/>
  <c r="N15" i="3" s="1"/>
  <c r="P15" i="3" s="1"/>
  <c r="K14" i="3"/>
  <c r="N14" i="3" s="1"/>
  <c r="P14" i="3" s="1"/>
  <c r="K13" i="3"/>
  <c r="N13" i="3" s="1"/>
  <c r="P13" i="3" s="1"/>
  <c r="K12" i="3"/>
  <c r="N12" i="3" s="1"/>
  <c r="P12" i="3" s="1"/>
  <c r="K11" i="3"/>
  <c r="N11" i="3" s="1"/>
  <c r="P11" i="3" s="1"/>
  <c r="K10" i="3"/>
  <c r="N10" i="3" s="1"/>
  <c r="P10" i="3" s="1"/>
  <c r="K9" i="3"/>
  <c r="N9" i="3" s="1"/>
  <c r="P9" i="3" s="1"/>
  <c r="K8" i="3"/>
  <c r="N8" i="3" s="1"/>
  <c r="P8" i="3" s="1"/>
  <c r="K7" i="3"/>
  <c r="N7" i="3" s="1"/>
  <c r="P7" i="3" s="1"/>
  <c r="N5" i="3"/>
  <c r="P5" i="3" s="1"/>
  <c r="K3" i="3"/>
  <c r="K2" i="3"/>
  <c r="N2" i="3" s="1"/>
  <c r="P2" i="3" s="1"/>
  <c r="P40" i="3" l="1"/>
</calcChain>
</file>

<file path=xl/sharedStrings.xml><?xml version="1.0" encoding="utf-8"?>
<sst xmlns="http://schemas.openxmlformats.org/spreadsheetml/2006/main" count="591" uniqueCount="365">
  <si>
    <t>Број на оглас</t>
  </si>
  <si>
    <t>Договорен орган</t>
  </si>
  <si>
    <t>Предмет на договорот</t>
  </si>
  <si>
    <t>Вид на договор</t>
  </si>
  <si>
    <t>Вид на постапка</t>
  </si>
  <si>
    <t>Датум на договор</t>
  </si>
  <si>
    <t>Носител на набавката</t>
  </si>
  <si>
    <t>Проценета вредност на набавката со ДДВ</t>
  </si>
  <si>
    <t>Вредност на договорот со ДДВ</t>
  </si>
  <si>
    <t>Датум на објава</t>
  </si>
  <si>
    <t xml:space="preserve">Вредност на договорот во евра </t>
  </si>
  <si>
    <t>Марка</t>
  </si>
  <si>
    <t>Модел</t>
  </si>
  <si>
    <t xml:space="preserve">Поединечна вредност во евра </t>
  </si>
  <si>
    <t>Број на возила</t>
  </si>
  <si>
    <t xml:space="preserve">Вкупна вредност на возилата во евра </t>
  </si>
  <si>
    <t>Дирекција за безбедност на класифицирани информации</t>
  </si>
  <si>
    <t>Служба за општи и заеднички работи на Владата на Република Северна Македонија</t>
  </si>
  <si>
    <t>Основен суд Струмица</t>
  </si>
  <si>
    <t>Државен пазарен инспекторат</t>
  </si>
  <si>
    <t>Општина Брвеница</t>
  </si>
  <si>
    <t>Општина Дебар</t>
  </si>
  <si>
    <t>Агенција за квалитет и акредитација на здравствени установи Скопје</t>
  </si>
  <si>
    <t>Факултет за ветеринарна медицина - Скопје</t>
  </si>
  <si>
    <t>ЈП Градски Паркинг - Скопје</t>
  </si>
  <si>
    <t>Управа за финансиска полиција</t>
  </si>
  <si>
    <t>Јавно Обвинителство на Република Македонија</t>
  </si>
  <si>
    <t>21036/2021</t>
  </si>
  <si>
    <t>Ј.З.У.Институт за јавно здравје на Република Северна Македонија Скопје</t>
  </si>
  <si>
    <t xml:space="preserve"> 00393/2022</t>
  </si>
  <si>
    <t>Агенција за супервизија на капитално финансирано пензиско осигурувањеI</t>
  </si>
  <si>
    <t>21496/2021</t>
  </si>
  <si>
    <t>Агенција за електронски комуникации</t>
  </si>
  <si>
    <t>20334/2021</t>
  </si>
  <si>
    <t>14978/2021</t>
  </si>
  <si>
    <t>13219/2021</t>
  </si>
  <si>
    <t>Универзитет Св Климент Охридски Битола Научен институт за тутун -Прилеп</t>
  </si>
  <si>
    <t>22506/2021</t>
  </si>
  <si>
    <t>Развојна банка на Северна Македонија АД Скопје</t>
  </si>
  <si>
    <t>08182/2021</t>
  </si>
  <si>
    <t>16902/2021</t>
  </si>
  <si>
    <t>Државна комисија за жалби по јавни набавки</t>
  </si>
  <si>
    <t>19177/2021</t>
  </si>
  <si>
    <t>ЈЗУ Здравствен дом Демир Хисар</t>
  </si>
  <si>
    <t xml:space="preserve"> 13863/2021</t>
  </si>
  <si>
    <t>Агенција за примена на јазикот на РСМ</t>
  </si>
  <si>
    <t>14604/2021</t>
  </si>
  <si>
    <t>Факултет за земјоделски науки и храна - ФЗНХ Скопје</t>
  </si>
  <si>
    <t>09171/2021</t>
  </si>
  <si>
    <t>Здравствен дом Струмица</t>
  </si>
  <si>
    <t>02394/2021</t>
  </si>
  <si>
    <t>Уставен суд на Република Северна Македонија</t>
  </si>
  <si>
    <t>Институт за Акредитација на Република Македонија</t>
  </si>
  <si>
    <t>07223/2021</t>
  </si>
  <si>
    <t>07139/2021</t>
  </si>
  <si>
    <t>Претседател на Република Северна Македонија</t>
  </si>
  <si>
    <t>06307/2021</t>
  </si>
  <si>
    <t>05419/2021</t>
  </si>
  <si>
    <t>УКИМ Земјоделски институт-Скопје</t>
  </si>
  <si>
    <t>05517/2021</t>
  </si>
  <si>
    <t>ЈП НИСКОГРАДБА ОХРИД - ОХРИД</t>
  </si>
  <si>
    <t>02953/2021</t>
  </si>
  <si>
    <t>Центар за развој на Југоисточниот плански регион Струмица</t>
  </si>
  <si>
    <t>02824/2021</t>
  </si>
  <si>
    <t>Основен суд Кавадарци</t>
  </si>
  <si>
    <t>19456/2020</t>
  </si>
  <si>
    <t xml:space="preserve"> 19955/2020</t>
  </si>
  <si>
    <t>Акционерско друштво за приредување игри на среќа, Државна лотарија на Република Северна Македонија</t>
  </si>
  <si>
    <t>16383/2020</t>
  </si>
  <si>
    <t>18403/2020</t>
  </si>
  <si>
    <t>Јавно претпријатие за водостопанство ЛИСИЧЕ-Велес</t>
  </si>
  <si>
    <t>16331/2020</t>
  </si>
  <si>
    <t>ЈЗУ Здравствен дом - Пробиштип</t>
  </si>
  <si>
    <t>05248/2020</t>
  </si>
  <si>
    <t>Центар за развој на полошкиот плански регион</t>
  </si>
  <si>
    <t>14556/2020</t>
  </si>
  <si>
    <t>ЈЗУ Здравствен дом Струга</t>
  </si>
  <si>
    <t xml:space="preserve"> 11479/2020</t>
  </si>
  <si>
    <t>Национален конзерваторски центар</t>
  </si>
  <si>
    <t>10223/2021</t>
  </si>
  <si>
    <t>08948/2021</t>
  </si>
  <si>
    <t>05688/2021</t>
  </si>
  <si>
    <t>Јавно претпријатие за јавни паркиралишта Паркинзи на Општина Центар Скопје</t>
  </si>
  <si>
    <t>08260/2021</t>
  </si>
  <si>
    <t>ЈЗУ Центар за јавно здравје Битола</t>
  </si>
  <si>
    <t xml:space="preserve"> 04579/2021</t>
  </si>
  <si>
    <t>02650/2021</t>
  </si>
  <si>
    <t>03038/2021</t>
  </si>
  <si>
    <t>02644/2021</t>
  </si>
  <si>
    <t>01522/2021</t>
  </si>
  <si>
    <t>Универзитет “Св. Кирил и Методиј“ во Скопје, Институт за земјотресно инженерство и инженерска сеизмологија - Скопје</t>
  </si>
  <si>
    <t>00711/2021</t>
  </si>
  <si>
    <t>17440/2020</t>
  </si>
  <si>
    <t>АД за стопанисување со деловен простор во државна сопственост</t>
  </si>
  <si>
    <t>11273/2020</t>
  </si>
  <si>
    <t>ГА-МА АД - Скопје</t>
  </si>
  <si>
    <t>01262/2020</t>
  </si>
  <si>
    <t>07531/2020</t>
  </si>
  <si>
    <t>Министерство за одбрана - сектор за логистика</t>
  </si>
  <si>
    <t>20448/2021</t>
  </si>
  <si>
    <t>Државна видеолотарија на Република Македонија</t>
  </si>
  <si>
    <t>Набавка на автомобил</t>
  </si>
  <si>
    <t>Skoda</t>
  </si>
  <si>
    <t>Superb FL L&amp;K 2.0 TDI DSG 200 ks</t>
  </si>
  <si>
    <t>Mercedes - Benz</t>
  </si>
  <si>
    <t xml:space="preserve">C 180 </t>
  </si>
  <si>
    <t>CLA 180</t>
  </si>
  <si>
    <t>11723/2021</t>
  </si>
  <si>
    <t>Друштво за трговија на големо и мало МАК АУТОСТАР ДООЕЛ Скопје</t>
  </si>
  <si>
    <t>18873/2021</t>
  </si>
  <si>
    <t>Набавка на патнички автомобил</t>
  </si>
  <si>
    <t>Друштво за производство трговија и услуги АУТОМОБИЛЕ-СК ДОО експорт-импорт Скопје</t>
  </si>
  <si>
    <t>Fiat</t>
  </si>
  <si>
    <t>500 1.2 AT Sport</t>
  </si>
  <si>
    <t>Skala Amotion 1.5 TSI 150 KS MT6</t>
  </si>
  <si>
    <t>Fabia 1.0 MPI</t>
  </si>
  <si>
    <t>Octavia 1.5 TSI</t>
  </si>
  <si>
    <t>KIA</t>
  </si>
  <si>
    <t>Stonic</t>
  </si>
  <si>
    <t>New Panda 1.2</t>
  </si>
  <si>
    <t>Superb</t>
  </si>
  <si>
    <t>Octavia</t>
  </si>
  <si>
    <t>Ford</t>
  </si>
  <si>
    <t>ЖРСМ Транспорт АД-Скопје</t>
  </si>
  <si>
    <t>05437/2021</t>
  </si>
  <si>
    <t>Патнички автомобили</t>
  </si>
  <si>
    <t>Opel</t>
  </si>
  <si>
    <t>Astra NB Enjoy 1.4i Turbo 140ksMT6</t>
  </si>
  <si>
    <t>Corsa Edition 1.2 75ks MT5</t>
  </si>
  <si>
    <t>Honda</t>
  </si>
  <si>
    <t>CV-5 5DR 1.5 T Lifestyle CVT</t>
  </si>
  <si>
    <t>Citroen</t>
  </si>
  <si>
    <t>Набавка на патнички моторни возила</t>
  </si>
  <si>
    <t>Hyundai</t>
  </si>
  <si>
    <t>Набавка на моторни возила</t>
  </si>
  <si>
    <t>Стоки</t>
  </si>
  <si>
    <t>Поедноставена отворена постапка</t>
  </si>
  <si>
    <t>18.01.2022</t>
  </si>
  <si>
    <t>Друштво за внатрешна и надворешна трговија ЕУРОИМПЕКС ДОО увоз-извоз Скопје</t>
  </si>
  <si>
    <t>22.02.2022</t>
  </si>
  <si>
    <t>16.02.2022</t>
  </si>
  <si>
    <t>Друштво за внатрешен и надворешен промет АУТОМАКЕДОНИЈА АД Скопје</t>
  </si>
  <si>
    <t>3.299.999,80ден.</t>
  </si>
  <si>
    <t>Оперативен лизинг Набавка на нови моторни возила (изнајмување/закуп на 2г)</t>
  </si>
  <si>
    <t>Моторни возила</t>
  </si>
  <si>
    <t>Отворена постапка</t>
  </si>
  <si>
    <t>08.02.2022</t>
  </si>
  <si>
    <t>Друштво за производство, трговија и услуги МИ - ДА ГРАНД МОТОРС ДОО Скопје</t>
  </si>
  <si>
    <t>11.999.999,38ден.</t>
  </si>
  <si>
    <t>9.288.542,28 ден.</t>
  </si>
  <si>
    <t>2.663.579,78 ден.</t>
  </si>
  <si>
    <t>11.02.2022</t>
  </si>
  <si>
    <t>Ionic Hibrid Style</t>
  </si>
  <si>
    <t>Sonada Impression</t>
  </si>
  <si>
    <t>Набавка на патнички возила</t>
  </si>
  <si>
    <t>21.12.2021</t>
  </si>
  <si>
    <t>2.324.600,00 ден.</t>
  </si>
  <si>
    <t>Insignia Grand Sport Business Elegance 2.0</t>
  </si>
  <si>
    <t>07.10.2021</t>
  </si>
  <si>
    <t xml:space="preserve">Друштво за производство, трговија и услуги ДЕЛУКС-АУТО ДООЕЛ увоз-извоз Куманово </t>
  </si>
  <si>
    <t>4.720.000,00 ден.</t>
  </si>
  <si>
    <t>26.10.2021</t>
  </si>
  <si>
    <t>Набавка на нови патнички возила</t>
  </si>
  <si>
    <t>03.09.2021</t>
  </si>
  <si>
    <t>Друштво за трговија на големо и мало, продажба, одржување и поправка на моторни возила и услуги ЈОСИФОВ ДООЕЛ увоз-извоз Битола</t>
  </si>
  <si>
    <t>2.124.000,00ден.</t>
  </si>
  <si>
    <t>27.09.2021</t>
  </si>
  <si>
    <t>Набавка на ново возило</t>
  </si>
  <si>
    <t xml:space="preserve"> 25.01.2022</t>
  </si>
  <si>
    <t>Друштво за производство, трговија и услуги ДЕЛУКС-АУТО ДООЕЛ увоз-извоз Куманово</t>
  </si>
  <si>
    <t>2.360.000,00 ден.</t>
  </si>
  <si>
    <t>02.02.2022</t>
  </si>
  <si>
    <t>Набавка на моторно возило</t>
  </si>
  <si>
    <t>21.06.2021</t>
  </si>
  <si>
    <t>Друштво за трговија и услуги АВТОНОВА ДОО експорт-импорт Скопје</t>
  </si>
  <si>
    <t>1.003.000,00 ден</t>
  </si>
  <si>
    <t>27.01.2022</t>
  </si>
  <si>
    <t>Набавка на едно (1) патничко моторно возило за службени потреби со оперативен лизинг, за период од 36 месеци</t>
  </si>
  <si>
    <t>24.11.2021</t>
  </si>
  <si>
    <t>Друштво за промет и услуги АУТОМОТИВ ГРУП ДООЕЛ Скопје</t>
  </si>
  <si>
    <t>1.770.000,00ден</t>
  </si>
  <si>
    <t>Патничко возило</t>
  </si>
  <si>
    <t>Набавки од мала вредност</t>
  </si>
  <si>
    <t>22.11.2021</t>
  </si>
  <si>
    <t>696.200,00ден.</t>
  </si>
  <si>
    <t>Набавка на службено патничко моторно возило</t>
  </si>
  <si>
    <t>14.09.2021</t>
  </si>
  <si>
    <t>Друштво за трговија и услуги КИА МОТОРС МАЦЕДОНИА ДОО увоз извоз Скопје</t>
  </si>
  <si>
    <t>1.000.000,44ден.</t>
  </si>
  <si>
    <t>21.09.2021</t>
  </si>
  <si>
    <t>Набавка на службено возило за потребите на Факултетот и настава</t>
  </si>
  <si>
    <t>Трговско друштво за трговија со возила и резервни делови ТОЈОТА АВТО ЦЕНТАР ДООЕЛ експорт-импорт Скопје</t>
  </si>
  <si>
    <t>1.416.000,00ден.</t>
  </si>
  <si>
    <t>17.09.2021</t>
  </si>
  <si>
    <t>Патничко моторно возило</t>
  </si>
  <si>
    <t>23.06.2021</t>
  </si>
  <si>
    <t>1.416.000,00ден</t>
  </si>
  <si>
    <t>08.07.2021</t>
  </si>
  <si>
    <t>Возило</t>
  </si>
  <si>
    <t>16.03.2021</t>
  </si>
  <si>
    <t>1.289.740,00ден.</t>
  </si>
  <si>
    <t>30.06.2021</t>
  </si>
  <si>
    <t>04.06.2021</t>
  </si>
  <si>
    <t>1.800.000,32ден.</t>
  </si>
  <si>
    <t>27.05.2021</t>
  </si>
  <si>
    <t>1.593.000,00ден.</t>
  </si>
  <si>
    <t>28.05.2021</t>
  </si>
  <si>
    <t xml:space="preserve">Возило за потребите на Факултетот </t>
  </si>
  <si>
    <t>18.05.2021</t>
  </si>
  <si>
    <t>1.475.000,00ден.</t>
  </si>
  <si>
    <t>25.05.2021</t>
  </si>
  <si>
    <t>Набавка на патничко моторно возило по пат на финансиски лизинг</t>
  </si>
  <si>
    <t>28.04.2021</t>
  </si>
  <si>
    <t xml:space="preserve">Друштво за производство трговија и услуги АУТОМОБИЛЕ-СК ДОО експорт-импорт Скопје </t>
  </si>
  <si>
    <t>885.000,00ден.</t>
  </si>
  <si>
    <t>10.05.2021</t>
  </si>
  <si>
    <t>Tipo 1.4</t>
  </si>
  <si>
    <t>Ново лесно моторно возило</t>
  </si>
  <si>
    <t>26.04.2021</t>
  </si>
  <si>
    <t>Друштво за промет, транспорт и услуги ЛАДРУС ДООЕЛ Скопје</t>
  </si>
  <si>
    <t>797.000,32ден.</t>
  </si>
  <si>
    <t>06.05.2021</t>
  </si>
  <si>
    <t>19.03.2021</t>
  </si>
  <si>
    <t>Друштво за производство,трговија и услуги МКМ АУТО ДОО увоз-извоз Струмица</t>
  </si>
  <si>
    <t>1.180.000,00ден.</t>
  </si>
  <si>
    <t>15.04.2021</t>
  </si>
  <si>
    <t>Kamiq</t>
  </si>
  <si>
    <t>18.03.2021</t>
  </si>
  <si>
    <t xml:space="preserve">1.199.999,82ден. </t>
  </si>
  <si>
    <t>26.03.2021</t>
  </si>
  <si>
    <t>Набавка на ново теренско возило со зголемена проодност за потребите на општина Брвеница (на 12 месеци)</t>
  </si>
  <si>
    <t>04.02.2021</t>
  </si>
  <si>
    <t>Друштво за трговија и услуги на големо и мало УАЗ ПАТРИОТ ДООЕЛ увоз-извоз Радовиш</t>
  </si>
  <si>
    <t>1.154.764,52ден.</t>
  </si>
  <si>
    <t>10.02.2021</t>
  </si>
  <si>
    <t>Службено возило со оперативен лизинг</t>
  </si>
  <si>
    <t>Друштво за лизинг ПОРШЕ ЛИЗИНГ ДООЕЛ Скопје</t>
  </si>
  <si>
    <t>2.149.960,00ден</t>
  </si>
  <si>
    <t>01.12.2020</t>
  </si>
  <si>
    <t>1.097.400,00ден.</t>
  </si>
  <si>
    <t>29.01.2021</t>
  </si>
  <si>
    <t>11.01.2021</t>
  </si>
  <si>
    <t>14.01.2021</t>
  </si>
  <si>
    <t>Теренско - патничко моторно возило</t>
  </si>
  <si>
    <t>23.11.2020</t>
  </si>
  <si>
    <t>26.11.2020</t>
  </si>
  <si>
    <t>06.05.2020</t>
  </si>
  <si>
    <t>1.026.435,98ден.</t>
  </si>
  <si>
    <t>11.11.2020</t>
  </si>
  <si>
    <t>02.11.2020</t>
  </si>
  <si>
    <t>09.11.2020</t>
  </si>
  <si>
    <t>Набавка на ново моторно возило за потребите на Општина Дебар по пат на финансиски лизинг</t>
  </si>
  <si>
    <t>09.09.2020</t>
  </si>
  <si>
    <t>1.334.790,04ден.</t>
  </si>
  <si>
    <t>02.10.2020</t>
  </si>
  <si>
    <t>Dacia</t>
  </si>
  <si>
    <t>16.08.2021</t>
  </si>
  <si>
    <t>3.386.600,00ден.</t>
  </si>
  <si>
    <t xml:space="preserve">16.08.2021 </t>
  </si>
  <si>
    <t>Mitsubishi</t>
  </si>
  <si>
    <t>Моторни возила по пат на оперативен лизинг</t>
  </si>
  <si>
    <t>21.07.2021</t>
  </si>
  <si>
    <t>112.537.190,00ден.</t>
  </si>
  <si>
    <t>29.07.2021</t>
  </si>
  <si>
    <t>26.05.2021</t>
  </si>
  <si>
    <t>17.07.2021</t>
  </si>
  <si>
    <t>Патнички моторни возила</t>
  </si>
  <si>
    <t>10.06.2021</t>
  </si>
  <si>
    <t>1.770.000,00ден.</t>
  </si>
  <si>
    <t>5.900.000,00ден.</t>
  </si>
  <si>
    <t>Патнички моторни возила на оперативен лизинг (на 3 години)</t>
  </si>
  <si>
    <t>05.05.2021</t>
  </si>
  <si>
    <t>5.546.000,00ден.</t>
  </si>
  <si>
    <t>17.05.2021</t>
  </si>
  <si>
    <t>23.04.2021</t>
  </si>
  <si>
    <t>6.999.999,54ден.</t>
  </si>
  <si>
    <t>3.540.000,00ден.</t>
  </si>
  <si>
    <t>2.360.000,00ден.</t>
  </si>
  <si>
    <t>30.03.2021</t>
  </si>
  <si>
    <t>31.03.2022</t>
  </si>
  <si>
    <t>1.480.900,00ден.</t>
  </si>
  <si>
    <t>767.094,40ден.</t>
  </si>
  <si>
    <t>557.380,08ден.</t>
  </si>
  <si>
    <t>14.04.2021</t>
  </si>
  <si>
    <t>Toyota</t>
  </si>
  <si>
    <t>Aygo</t>
  </si>
  <si>
    <t>Службени моторни возила</t>
  </si>
  <si>
    <t>24.03.2021</t>
  </si>
  <si>
    <t>Трговско друштво за производство, трговија и услуги АЛ &amp; ДО - ДООЕЛ Охрид</t>
  </si>
  <si>
    <t>631.300,00ден.</t>
  </si>
  <si>
    <t>1.728.700,00ден.</t>
  </si>
  <si>
    <t>02.04.2021</t>
  </si>
  <si>
    <t>Panda 1.2</t>
  </si>
  <si>
    <t>набавка на моторни возила</t>
  </si>
  <si>
    <t>15.03.2021</t>
  </si>
  <si>
    <t>1.087.060,84ден.</t>
  </si>
  <si>
    <t>1.394.999,54ден.</t>
  </si>
  <si>
    <t>Службени патнички моторни возила за Јавно обвинителство на Република Северна Македонија</t>
  </si>
  <si>
    <t>23.02.2021</t>
  </si>
  <si>
    <t>02.03.2021</t>
  </si>
  <si>
    <t xml:space="preserve">5.000.001,02ден. </t>
  </si>
  <si>
    <t>03.03.2021</t>
  </si>
  <si>
    <t>Duster</t>
  </si>
  <si>
    <t>22.01.2021</t>
  </si>
  <si>
    <t>Oтворена постапка</t>
  </si>
  <si>
    <t>11.09.2020</t>
  </si>
  <si>
    <t>МАКПЕТРОЛ Акционерско друштво за промет со нафта и нафтени деривати Скопје</t>
  </si>
  <si>
    <t>16.09.2020</t>
  </si>
  <si>
    <t>Моторни возила за потребите на СЕЕБРИГ</t>
  </si>
  <si>
    <t>07.09.2020</t>
  </si>
  <si>
    <t>8.153.800,00ден.</t>
  </si>
  <si>
    <t>Tuscon Premium</t>
  </si>
  <si>
    <t>Mondeo Trend</t>
  </si>
  <si>
    <t>моторни возила</t>
  </si>
  <si>
    <t>30.03.2020</t>
  </si>
  <si>
    <t>6.588.000,00ден.</t>
  </si>
  <si>
    <t>30.04.2020</t>
  </si>
  <si>
    <t>Tipo 1.4 HB</t>
  </si>
  <si>
    <t>26.01.2022</t>
  </si>
  <si>
    <t>3.186.000,00ден.</t>
  </si>
  <si>
    <t xml:space="preserve">2.924.415,24ден. </t>
  </si>
  <si>
    <t>28.01.2022</t>
  </si>
  <si>
    <t>25.08.2021</t>
  </si>
  <si>
    <t>20.09.2021</t>
  </si>
  <si>
    <t>16.12.2021</t>
  </si>
  <si>
    <t>22.12.2021</t>
  </si>
  <si>
    <t>22.04.2021</t>
  </si>
  <si>
    <t>1.888.000,00ден.</t>
  </si>
  <si>
    <t xml:space="preserve">Renault </t>
  </si>
  <si>
    <t xml:space="preserve">Megan 1.3 TCe 140 EDC Edition One </t>
  </si>
  <si>
    <t>Corolla SDN 1.5 M/T</t>
  </si>
  <si>
    <t>Karoq 2.0 TDI Ambition 115ks DSG 7</t>
  </si>
  <si>
    <t>Superb 2.0 TDI 150KS MT6</t>
  </si>
  <si>
    <t>Octavia A8 Ambition 1.5 TSI 150ks MT6</t>
  </si>
  <si>
    <t>Kia</t>
  </si>
  <si>
    <t>Volkswagen</t>
  </si>
  <si>
    <t>Golf Tradeline1.6 TDI BMT</t>
  </si>
  <si>
    <t>L2000 2.2 Di-D 4WD со кабина</t>
  </si>
  <si>
    <t>L2000 2.2 Di-D 4WD без кабина</t>
  </si>
  <si>
    <t>Набавка на две теренски возила</t>
  </si>
  <si>
    <t>Superb Ambition 2.0 TDI  DSG 200 ks pogon na 4 trkala</t>
  </si>
  <si>
    <t>New Panda</t>
  </si>
  <si>
    <t>Duster 1.5 4x4</t>
  </si>
  <si>
    <t>Insignia Business Edition 1.5 122 ks MT6 Turbo Dizel/5 врати</t>
  </si>
  <si>
    <t>Astra K MCM Business Elegance 1.5 DVH 122ks AT9 Start-Stop 5 врати дизел</t>
  </si>
  <si>
    <t>Octavia A8 style 2.0 TDI 150ks DSG</t>
  </si>
  <si>
    <t>C3 Feel Pack 1.2 Pure Tech 82</t>
  </si>
  <si>
    <t>Linea 1.3</t>
  </si>
  <si>
    <t>Jumper 30 L1H1 2.2 HDI 130 Hp</t>
  </si>
  <si>
    <t>Tipo 1.4 Tipo</t>
  </si>
  <si>
    <t>SPORTAGE 1.6 T-GDI</t>
  </si>
  <si>
    <t>Octavia Ambition 1.5 TSI</t>
  </si>
  <si>
    <t>C3 Feel 1.2 Pure Tch 82</t>
  </si>
  <si>
    <t>Octavia Ambition 2.0 TDI EVO DSG - 150 HP - EU6</t>
  </si>
  <si>
    <t>Mondeo Titanium 2.0kw TDI</t>
  </si>
  <si>
    <t>Lada</t>
  </si>
  <si>
    <t>Niva</t>
  </si>
  <si>
    <t>Duster 1.5</t>
  </si>
  <si>
    <t>Duster 1.6 4x4</t>
  </si>
  <si>
    <t>Dsuter 1.6</t>
  </si>
  <si>
    <t>Peugeot</t>
  </si>
  <si>
    <t>Partner 1.6 HDI pick-up</t>
  </si>
  <si>
    <t>Corolla SDN 1.8 Hybrid</t>
  </si>
  <si>
    <t>нема податок</t>
  </si>
  <si>
    <t xml:space="preserve">Теренско моторно возило, но без повеќе детали.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</si>
</sst>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[$EUR]"/>
    <numFmt numFmtId="165" formatCode="#,##0.00\ [$ден.-42F]"/>
    <numFmt numFmtId="166" formatCode="[$€-2]\ #,##0"/>
    <numFmt numFmtId="167" formatCode="[$€-2]\ #,##0.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78">
    <xf numFmtId="0" fontId="0" fillId="0" borderId="0" xfId="0"/>
    <xf numFmtId="0" fontId="5" fillId="3" borderId="3" xfId="2" applyFont="1" applyFill="1" applyBorder="1" applyAlignment="1">
      <alignment horizontal="left" vertical="center" wrapText="1"/>
    </xf>
    <xf numFmtId="0" fontId="6" fillId="3" borderId="3" xfId="3" applyFont="1" applyFill="1" applyBorder="1" applyAlignment="1">
      <alignment vertical="center" wrapText="1"/>
    </xf>
    <xf numFmtId="14" fontId="5" fillId="3" borderId="3" xfId="2" applyNumberFormat="1" applyFont="1" applyFill="1" applyBorder="1" applyAlignment="1">
      <alignment horizontal="right" vertical="center" wrapText="1"/>
    </xf>
    <xf numFmtId="165" fontId="5" fillId="3" borderId="3" xfId="2" applyNumberFormat="1" applyFont="1" applyFill="1" applyBorder="1" applyAlignment="1">
      <alignment horizontal="right" vertical="center" wrapText="1"/>
    </xf>
    <xf numFmtId="166" fontId="4" fillId="3" borderId="3" xfId="2" applyNumberFormat="1" applyFont="1" applyFill="1" applyBorder="1" applyAlignment="1">
      <alignment horizontal="right" vertical="center" wrapText="1"/>
    </xf>
    <xf numFmtId="0" fontId="5" fillId="5" borderId="2" xfId="2" applyNumberFormat="1" applyFont="1" applyFill="1" applyBorder="1" applyAlignment="1">
      <alignment horizontal="left" vertical="center" wrapText="1"/>
    </xf>
    <xf numFmtId="0" fontId="5" fillId="5" borderId="2" xfId="2" applyFont="1" applyFill="1" applyBorder="1" applyAlignment="1">
      <alignment horizontal="left" vertical="center" wrapText="1"/>
    </xf>
    <xf numFmtId="164" fontId="4" fillId="5" borderId="2" xfId="2" applyNumberFormat="1" applyFont="1" applyFill="1" applyBorder="1" applyAlignment="1">
      <alignment horizontal="left" vertical="center" wrapText="1"/>
    </xf>
    <xf numFmtId="0" fontId="4" fillId="5" borderId="2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166" fontId="4" fillId="3" borderId="3" xfId="2" applyNumberFormat="1" applyFont="1" applyFill="1" applyBorder="1" applyAlignment="1">
      <alignment vertical="center" wrapText="1"/>
    </xf>
    <xf numFmtId="0" fontId="4" fillId="3" borderId="3" xfId="2" applyFont="1" applyFill="1" applyBorder="1" applyAlignment="1">
      <alignment vertical="center" wrapText="1"/>
    </xf>
    <xf numFmtId="0" fontId="5" fillId="3" borderId="4" xfId="2" applyFont="1" applyFill="1" applyBorder="1" applyAlignment="1">
      <alignment vertical="center" wrapText="1"/>
    </xf>
    <xf numFmtId="0" fontId="5" fillId="3" borderId="4" xfId="2" applyFont="1" applyFill="1" applyBorder="1" applyAlignment="1">
      <alignment horizontal="left" vertical="center" wrapText="1"/>
    </xf>
    <xf numFmtId="14" fontId="5" fillId="3" borderId="4" xfId="2" applyNumberFormat="1" applyFont="1" applyFill="1" applyBorder="1" applyAlignment="1">
      <alignment vertical="center" wrapText="1"/>
    </xf>
    <xf numFmtId="165" fontId="5" fillId="3" borderId="4" xfId="2" applyNumberFormat="1" applyFont="1" applyFill="1" applyBorder="1" applyAlignment="1">
      <alignment horizontal="right" vertical="center" wrapText="1"/>
    </xf>
    <xf numFmtId="14" fontId="5" fillId="3" borderId="4" xfId="2" applyNumberFormat="1" applyFont="1" applyFill="1" applyBorder="1" applyAlignment="1">
      <alignment horizontal="right" vertical="center" wrapText="1"/>
    </xf>
    <xf numFmtId="166" fontId="4" fillId="3" borderId="4" xfId="2" applyNumberFormat="1" applyFont="1" applyFill="1" applyBorder="1" applyAlignment="1">
      <alignment horizontal="right" vertical="center" wrapText="1"/>
    </xf>
    <xf numFmtId="166" fontId="4" fillId="3" borderId="4" xfId="2" applyNumberFormat="1" applyFont="1" applyFill="1" applyBorder="1" applyAlignment="1">
      <alignment vertical="center" wrapText="1"/>
    </xf>
    <xf numFmtId="0" fontId="4" fillId="3" borderId="4" xfId="2" applyFont="1" applyFill="1" applyBorder="1" applyAlignment="1">
      <alignment vertical="center" wrapText="1"/>
    </xf>
    <xf numFmtId="167" fontId="4" fillId="3" borderId="3" xfId="2" applyNumberFormat="1" applyFont="1" applyFill="1" applyBorder="1" applyAlignment="1">
      <alignment horizontal="right" vertical="center" wrapText="1"/>
    </xf>
    <xf numFmtId="0" fontId="4" fillId="3" borderId="6" xfId="2" applyFont="1" applyFill="1" applyBorder="1" applyAlignment="1">
      <alignment horizontal="left" vertical="center" wrapText="1"/>
    </xf>
    <xf numFmtId="166" fontId="4" fillId="3" borderId="6" xfId="2" applyNumberFormat="1" applyFont="1" applyFill="1" applyBorder="1" applyAlignment="1">
      <alignment vertical="center" wrapText="1"/>
    </xf>
    <xf numFmtId="0" fontId="4" fillId="3" borderId="6" xfId="2" applyFont="1" applyFill="1" applyBorder="1" applyAlignment="1">
      <alignment vertical="center" wrapText="1"/>
    </xf>
    <xf numFmtId="0" fontId="4" fillId="3" borderId="8" xfId="2" applyFont="1" applyFill="1" applyBorder="1" applyAlignment="1">
      <alignment horizontal="left" vertical="center" wrapText="1"/>
    </xf>
    <xf numFmtId="166" fontId="4" fillId="3" borderId="8" xfId="2" applyNumberFormat="1" applyFont="1" applyFill="1" applyBorder="1" applyAlignment="1">
      <alignment vertical="center" wrapText="1"/>
    </xf>
    <xf numFmtId="0" fontId="4" fillId="3" borderId="8" xfId="2" applyFont="1" applyFill="1" applyBorder="1" applyAlignment="1">
      <alignment vertical="center" wrapText="1"/>
    </xf>
    <xf numFmtId="0" fontId="5" fillId="3" borderId="3" xfId="2" applyFont="1" applyFill="1" applyBorder="1" applyAlignment="1">
      <alignment vertical="center" wrapText="1"/>
    </xf>
    <xf numFmtId="14" fontId="5" fillId="3" borderId="3" xfId="2" applyNumberFormat="1" applyFont="1" applyFill="1" applyBorder="1" applyAlignment="1">
      <alignment vertical="center" wrapText="1"/>
    </xf>
    <xf numFmtId="167" fontId="4" fillId="3" borderId="6" xfId="2" applyNumberFormat="1" applyFont="1" applyFill="1" applyBorder="1" applyAlignment="1">
      <alignment horizontal="right" vertical="center" wrapText="1"/>
    </xf>
    <xf numFmtId="167" fontId="4" fillId="3" borderId="8" xfId="2" applyNumberFormat="1" applyFont="1" applyFill="1" applyBorder="1" applyAlignment="1">
      <alignment horizontal="right" vertical="center" wrapText="1"/>
    </xf>
    <xf numFmtId="0" fontId="5" fillId="3" borderId="8" xfId="2" applyFont="1" applyFill="1" applyBorder="1" applyAlignment="1">
      <alignment vertical="center" wrapText="1"/>
    </xf>
    <xf numFmtId="14" fontId="5" fillId="3" borderId="8" xfId="2" applyNumberFormat="1" applyFont="1" applyFill="1" applyBorder="1" applyAlignment="1">
      <alignment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49" fontId="6" fillId="3" borderId="4" xfId="3" applyNumberFormat="1" applyFont="1" applyFill="1" applyBorder="1" applyAlignment="1">
      <alignment vertical="center" wrapText="1"/>
    </xf>
    <xf numFmtId="0" fontId="4" fillId="3" borderId="4" xfId="2" applyFont="1" applyFill="1" applyBorder="1" applyAlignment="1">
      <alignment horizontal="left" vertical="center" wrapText="1"/>
    </xf>
    <xf numFmtId="167" fontId="4" fillId="3" borderId="4" xfId="2" applyNumberFormat="1" applyFont="1" applyFill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6" fillId="3" borderId="4" xfId="3" applyFont="1" applyFill="1" applyBorder="1" applyAlignment="1">
      <alignment vertical="center" wrapText="1"/>
    </xf>
    <xf numFmtId="0" fontId="5" fillId="3" borderId="6" xfId="2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0" fontId="5" fillId="3" borderId="7" xfId="2" applyFont="1" applyFill="1" applyBorder="1" applyAlignment="1">
      <alignment vertical="center" wrapText="1"/>
    </xf>
    <xf numFmtId="14" fontId="5" fillId="3" borderId="7" xfId="2" applyNumberFormat="1" applyFont="1" applyFill="1" applyBorder="1" applyAlignment="1">
      <alignment vertical="center" wrapText="1"/>
    </xf>
    <xf numFmtId="0" fontId="4" fillId="3" borderId="7" xfId="2" applyFont="1" applyFill="1" applyBorder="1" applyAlignment="1">
      <alignment horizontal="left" vertical="center" wrapText="1"/>
    </xf>
    <xf numFmtId="166" fontId="4" fillId="3" borderId="7" xfId="2" applyNumberFormat="1" applyFont="1" applyFill="1" applyBorder="1" applyAlignment="1">
      <alignment vertical="center" wrapText="1"/>
    </xf>
    <xf numFmtId="0" fontId="4" fillId="3" borderId="7" xfId="2" applyFont="1" applyFill="1" applyBorder="1" applyAlignment="1">
      <alignment vertical="center" wrapText="1"/>
    </xf>
    <xf numFmtId="167" fontId="4" fillId="3" borderId="7" xfId="2" applyNumberFormat="1" applyFont="1" applyFill="1" applyBorder="1" applyAlignment="1">
      <alignment horizontal="right" vertical="center" wrapText="1"/>
    </xf>
    <xf numFmtId="49" fontId="6" fillId="3" borderId="8" xfId="3" applyNumberFormat="1" applyFont="1" applyFill="1" applyBorder="1" applyAlignment="1">
      <alignment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0" fontId="5" fillId="3" borderId="4" xfId="2" applyFont="1" applyFill="1" applyBorder="1" applyAlignment="1">
      <alignment horizontal="right" vertical="center" wrapText="1"/>
    </xf>
    <xf numFmtId="49" fontId="6" fillId="3" borderId="6" xfId="3" applyNumberFormat="1" applyFont="1" applyFill="1" applyBorder="1" applyAlignment="1">
      <alignment vertical="center" wrapText="1"/>
    </xf>
    <xf numFmtId="14" fontId="5" fillId="3" borderId="6" xfId="2" applyNumberFormat="1" applyFont="1" applyFill="1" applyBorder="1" applyAlignment="1">
      <alignment vertical="center" wrapText="1"/>
    </xf>
    <xf numFmtId="166" fontId="8" fillId="0" borderId="6" xfId="1" applyNumberFormat="1" applyFont="1" applyFill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167" fontId="8" fillId="0" borderId="6" xfId="1" applyNumberFormat="1" applyFont="1" applyFill="1" applyBorder="1" applyAlignment="1">
      <alignment horizontal="right" vertical="center" wrapText="1"/>
    </xf>
    <xf numFmtId="166" fontId="8" fillId="0" borderId="8" xfId="1" applyNumberFormat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167" fontId="8" fillId="0" borderId="8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4" fillId="0" borderId="8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166" fontId="4" fillId="0" borderId="8" xfId="2" applyNumberFormat="1" applyFont="1" applyFill="1" applyBorder="1" applyAlignment="1">
      <alignment vertical="center" wrapText="1"/>
    </xf>
    <xf numFmtId="165" fontId="5" fillId="0" borderId="6" xfId="2" applyNumberFormat="1" applyFont="1" applyFill="1" applyBorder="1" applyAlignment="1">
      <alignment horizontal="right" vertical="center" wrapText="1"/>
    </xf>
    <xf numFmtId="14" fontId="5" fillId="0" borderId="6" xfId="2" applyNumberFormat="1" applyFont="1" applyFill="1" applyBorder="1" applyAlignment="1">
      <alignment horizontal="right" vertical="center" wrapText="1"/>
    </xf>
    <xf numFmtId="166" fontId="4" fillId="0" borderId="6" xfId="2" applyNumberFormat="1" applyFont="1" applyFill="1" applyBorder="1" applyAlignment="1">
      <alignment horizontal="right" vertical="center" wrapText="1"/>
    </xf>
    <xf numFmtId="0" fontId="4" fillId="0" borderId="6" xfId="2" applyFont="1" applyFill="1" applyBorder="1" applyAlignment="1">
      <alignment horizontal="left" vertical="center" wrapText="1"/>
    </xf>
    <xf numFmtId="166" fontId="4" fillId="0" borderId="6" xfId="2" applyNumberFormat="1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165" fontId="5" fillId="0" borderId="8" xfId="2" applyNumberFormat="1" applyFont="1" applyFill="1" applyBorder="1" applyAlignment="1">
      <alignment horizontal="right" vertical="center" wrapText="1"/>
    </xf>
    <xf numFmtId="14" fontId="5" fillId="0" borderId="8" xfId="2" applyNumberFormat="1" applyFont="1" applyFill="1" applyBorder="1" applyAlignment="1">
      <alignment horizontal="right" vertical="center" wrapText="1"/>
    </xf>
    <xf numFmtId="166" fontId="4" fillId="0" borderId="8" xfId="2" applyNumberFormat="1" applyFont="1" applyFill="1" applyBorder="1" applyAlignment="1">
      <alignment horizontal="right" vertical="center" wrapText="1"/>
    </xf>
    <xf numFmtId="0" fontId="4" fillId="0" borderId="8" xfId="2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vertical="center" wrapText="1"/>
    </xf>
    <xf numFmtId="0" fontId="6" fillId="4" borderId="4" xfId="3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164" fontId="4" fillId="3" borderId="6" xfId="2" applyNumberFormat="1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165" fontId="5" fillId="3" borderId="6" xfId="2" applyNumberFormat="1" applyFont="1" applyFill="1" applyBorder="1" applyAlignment="1">
      <alignment horizontal="right" vertical="center" wrapText="1"/>
    </xf>
    <xf numFmtId="165" fontId="5" fillId="3" borderId="8" xfId="2" applyNumberFormat="1" applyFont="1" applyFill="1" applyBorder="1" applyAlignment="1">
      <alignment horizontal="right" vertical="center" wrapText="1"/>
    </xf>
    <xf numFmtId="14" fontId="5" fillId="3" borderId="6" xfId="2" applyNumberFormat="1" applyFont="1" applyFill="1" applyBorder="1" applyAlignment="1">
      <alignment horizontal="right" vertical="center" wrapText="1"/>
    </xf>
    <xf numFmtId="14" fontId="5" fillId="3" borderId="8" xfId="2" applyNumberFormat="1" applyFont="1" applyFill="1" applyBorder="1" applyAlignment="1">
      <alignment horizontal="right" vertical="center" wrapText="1"/>
    </xf>
    <xf numFmtId="166" fontId="4" fillId="3" borderId="6" xfId="2" applyNumberFormat="1" applyFont="1" applyFill="1" applyBorder="1" applyAlignment="1">
      <alignment horizontal="right" vertical="center" wrapText="1"/>
    </xf>
    <xf numFmtId="166" fontId="4" fillId="3" borderId="8" xfId="2" applyNumberFormat="1" applyFont="1" applyFill="1" applyBorder="1" applyAlignment="1">
      <alignment horizontal="right" vertical="center" wrapText="1"/>
    </xf>
    <xf numFmtId="0" fontId="5" fillId="3" borderId="7" xfId="2" applyFont="1" applyFill="1" applyBorder="1" applyAlignment="1">
      <alignment horizontal="left" vertical="center" wrapText="1"/>
    </xf>
    <xf numFmtId="165" fontId="5" fillId="3" borderId="7" xfId="2" applyNumberFormat="1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14" fontId="5" fillId="3" borderId="7" xfId="2" applyNumberFormat="1" applyFont="1" applyFill="1" applyBorder="1" applyAlignment="1">
      <alignment horizontal="right" vertical="center" wrapText="1"/>
    </xf>
    <xf numFmtId="166" fontId="4" fillId="3" borderId="7" xfId="2" applyNumberFormat="1" applyFont="1" applyFill="1" applyBorder="1" applyAlignment="1">
      <alignment horizontal="right" vertical="center" wrapText="1"/>
    </xf>
    <xf numFmtId="0" fontId="6" fillId="3" borderId="8" xfId="3" applyNumberFormat="1" applyFont="1" applyFill="1" applyBorder="1" applyAlignment="1">
      <alignment vertical="center" wrapText="1"/>
    </xf>
    <xf numFmtId="0" fontId="6" fillId="0" borderId="7" xfId="3" applyFont="1" applyBorder="1" applyAlignment="1">
      <alignment vertical="center" wrapText="1"/>
    </xf>
    <xf numFmtId="0" fontId="6" fillId="3" borderId="6" xfId="3" applyFont="1" applyFill="1" applyBorder="1" applyAlignment="1">
      <alignment vertical="center" wrapText="1"/>
    </xf>
    <xf numFmtId="0" fontId="6" fillId="3" borderId="8" xfId="3" applyFont="1" applyFill="1" applyBorder="1" applyAlignment="1">
      <alignment vertical="center" wrapText="1"/>
    </xf>
    <xf numFmtId="0" fontId="6" fillId="3" borderId="7" xfId="3" applyFont="1" applyFill="1" applyBorder="1" applyAlignment="1">
      <alignment vertical="center" wrapText="1"/>
    </xf>
    <xf numFmtId="0" fontId="5" fillId="3" borderId="4" xfId="2" applyNumberFormat="1" applyFont="1" applyFill="1" applyBorder="1" applyAlignment="1">
      <alignment vertical="center" wrapText="1"/>
    </xf>
    <xf numFmtId="0" fontId="5" fillId="0" borderId="4" xfId="2" applyNumberFormat="1" applyFont="1" applyFill="1" applyBorder="1" applyAlignment="1">
      <alignment vertical="center" wrapText="1"/>
    </xf>
    <xf numFmtId="0" fontId="5" fillId="0" borderId="7" xfId="2" applyNumberFormat="1" applyFont="1" applyFill="1" applyBorder="1" applyAlignment="1">
      <alignment vertical="center" wrapText="1"/>
    </xf>
    <xf numFmtId="0" fontId="5" fillId="0" borderId="3" xfId="2" applyNumberFormat="1" applyFont="1" applyFill="1" applyBorder="1" applyAlignment="1">
      <alignment vertical="center" wrapText="1"/>
    </xf>
    <xf numFmtId="0" fontId="5" fillId="0" borderId="8" xfId="2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165" fontId="5" fillId="3" borderId="2" xfId="2" applyNumberFormat="1" applyFont="1" applyFill="1" applyBorder="1" applyAlignment="1">
      <alignment horizontal="right" vertical="center" wrapText="1"/>
    </xf>
    <xf numFmtId="14" fontId="5" fillId="3" borderId="2" xfId="2" applyNumberFormat="1" applyFont="1" applyFill="1" applyBorder="1" applyAlignment="1">
      <alignment horizontal="right" vertical="center" wrapText="1"/>
    </xf>
    <xf numFmtId="166" fontId="4" fillId="3" borderId="2" xfId="2" applyNumberFormat="1" applyFont="1" applyFill="1" applyBorder="1" applyAlignment="1">
      <alignment horizontal="right" vertical="center" wrapText="1"/>
    </xf>
    <xf numFmtId="0" fontId="4" fillId="3" borderId="2" xfId="2" applyFont="1" applyFill="1" applyBorder="1" applyAlignment="1">
      <alignment horizontal="left" vertical="center" wrapText="1"/>
    </xf>
    <xf numFmtId="164" fontId="4" fillId="3" borderId="2" xfId="2" applyNumberFormat="1" applyFont="1" applyFill="1" applyBorder="1" applyAlignment="1">
      <alignment horizontal="left" vertical="center" wrapText="1"/>
    </xf>
    <xf numFmtId="166" fontId="4" fillId="3" borderId="2" xfId="2" applyNumberFormat="1" applyFont="1" applyFill="1" applyBorder="1" applyAlignment="1">
      <alignment vertical="center" wrapText="1"/>
    </xf>
    <xf numFmtId="0" fontId="4" fillId="3" borderId="2" xfId="2" applyFont="1" applyFill="1" applyBorder="1" applyAlignment="1">
      <alignment vertical="center" wrapText="1"/>
    </xf>
    <xf numFmtId="167" fontId="4" fillId="3" borderId="2" xfId="2" applyNumberFormat="1" applyFont="1" applyFill="1" applyBorder="1" applyAlignment="1">
      <alignment horizontal="righ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3" borderId="7" xfId="2" applyFont="1" applyFill="1" applyBorder="1" applyAlignment="1">
      <alignment horizontal="right" vertical="center" wrapText="1"/>
    </xf>
    <xf numFmtId="0" fontId="6" fillId="0" borderId="1" xfId="3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165" fontId="5" fillId="3" borderId="1" xfId="2" applyNumberFormat="1" applyFont="1" applyFill="1" applyBorder="1" applyAlignment="1">
      <alignment horizontal="right" vertical="center" wrapText="1"/>
    </xf>
    <xf numFmtId="0" fontId="5" fillId="3" borderId="1" xfId="2" applyFont="1" applyFill="1" applyBorder="1" applyAlignment="1">
      <alignment horizontal="right" vertical="center" wrapText="1"/>
    </xf>
    <xf numFmtId="166" fontId="4" fillId="3" borderId="1" xfId="2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/>
    </xf>
    <xf numFmtId="166" fontId="4" fillId="3" borderId="1" xfId="2" applyNumberFormat="1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167" fontId="4" fillId="3" borderId="1" xfId="2" applyNumberFormat="1" applyFont="1" applyFill="1" applyBorder="1" applyAlignment="1">
      <alignment horizontal="right" vertical="center" wrapText="1"/>
    </xf>
    <xf numFmtId="14" fontId="5" fillId="3" borderId="6" xfId="2" applyNumberFormat="1" applyFont="1" applyFill="1" applyBorder="1" applyAlignment="1">
      <alignment horizontal="left" vertical="center" wrapText="1"/>
    </xf>
    <xf numFmtId="14" fontId="5" fillId="3" borderId="8" xfId="2" applyNumberFormat="1" applyFont="1" applyFill="1" applyBorder="1" applyAlignment="1">
      <alignment horizontal="left" vertical="center" wrapText="1"/>
    </xf>
    <xf numFmtId="0" fontId="6" fillId="3" borderId="6" xfId="3" applyNumberFormat="1" applyFont="1" applyFill="1" applyBorder="1" applyAlignment="1">
      <alignment vertical="center" wrapText="1"/>
    </xf>
    <xf numFmtId="0" fontId="6" fillId="3" borderId="8" xfId="3" applyNumberFormat="1" applyFont="1" applyFill="1" applyBorder="1" applyAlignment="1">
      <alignment vertical="center" wrapText="1"/>
    </xf>
    <xf numFmtId="0" fontId="5" fillId="0" borderId="6" xfId="2" applyNumberFormat="1" applyFont="1" applyFill="1" applyBorder="1" applyAlignment="1">
      <alignment horizontal="left" vertical="center" wrapText="1"/>
    </xf>
    <xf numFmtId="0" fontId="5" fillId="0" borderId="8" xfId="2" applyNumberFormat="1" applyFont="1" applyFill="1" applyBorder="1" applyAlignment="1">
      <alignment horizontal="left" vertical="center" wrapText="1"/>
    </xf>
    <xf numFmtId="0" fontId="5" fillId="3" borderId="6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165" fontId="5" fillId="3" borderId="6" xfId="2" applyNumberFormat="1" applyFont="1" applyFill="1" applyBorder="1" applyAlignment="1">
      <alignment horizontal="right" vertical="center" wrapText="1"/>
    </xf>
    <xf numFmtId="165" fontId="5" fillId="3" borderId="8" xfId="2" applyNumberFormat="1" applyFont="1" applyFill="1" applyBorder="1" applyAlignment="1">
      <alignment horizontal="right" vertical="center" wrapText="1"/>
    </xf>
    <xf numFmtId="14" fontId="5" fillId="3" borderId="6" xfId="2" applyNumberFormat="1" applyFont="1" applyFill="1" applyBorder="1" applyAlignment="1">
      <alignment horizontal="right" vertical="center" wrapText="1"/>
    </xf>
    <xf numFmtId="14" fontId="5" fillId="3" borderId="8" xfId="2" applyNumberFormat="1" applyFont="1" applyFill="1" applyBorder="1" applyAlignment="1">
      <alignment horizontal="right" vertical="center" wrapText="1"/>
    </xf>
    <xf numFmtId="166" fontId="4" fillId="3" borderId="6" xfId="2" applyNumberFormat="1" applyFont="1" applyFill="1" applyBorder="1" applyAlignment="1">
      <alignment horizontal="right" vertical="center" wrapText="1"/>
    </xf>
    <xf numFmtId="166" fontId="4" fillId="3" borderId="8" xfId="2" applyNumberFormat="1" applyFont="1" applyFill="1" applyBorder="1" applyAlignment="1">
      <alignment horizontal="right" vertical="center" wrapText="1"/>
    </xf>
    <xf numFmtId="49" fontId="6" fillId="3" borderId="5" xfId="3" applyNumberFormat="1" applyFont="1" applyFill="1" applyBorder="1" applyAlignment="1">
      <alignment vertical="center" wrapText="1"/>
    </xf>
    <xf numFmtId="49" fontId="6" fillId="3" borderId="7" xfId="3" applyNumberFormat="1" applyFont="1" applyFill="1" applyBorder="1" applyAlignment="1">
      <alignment vertical="center" wrapText="1"/>
    </xf>
    <xf numFmtId="0" fontId="5" fillId="0" borderId="5" xfId="2" applyNumberFormat="1" applyFont="1" applyFill="1" applyBorder="1" applyAlignment="1">
      <alignment horizontal="left" vertical="center" wrapText="1"/>
    </xf>
    <xf numFmtId="0" fontId="5" fillId="0" borderId="7" xfId="2" applyNumberFormat="1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left" vertical="center" wrapText="1"/>
    </xf>
    <xf numFmtId="14" fontId="5" fillId="3" borderId="5" xfId="2" applyNumberFormat="1" applyFont="1" applyFill="1" applyBorder="1" applyAlignment="1">
      <alignment horizontal="left" vertical="center" wrapText="1"/>
    </xf>
    <xf numFmtId="14" fontId="5" fillId="3" borderId="7" xfId="2" applyNumberFormat="1" applyFont="1" applyFill="1" applyBorder="1" applyAlignment="1">
      <alignment horizontal="left" vertical="center" wrapText="1"/>
    </xf>
    <xf numFmtId="165" fontId="5" fillId="3" borderId="5" xfId="2" applyNumberFormat="1" applyFont="1" applyFill="1" applyBorder="1" applyAlignment="1">
      <alignment horizontal="right" vertical="center" wrapText="1"/>
    </xf>
    <xf numFmtId="165" fontId="5" fillId="3" borderId="7" xfId="2" applyNumberFormat="1" applyFont="1" applyFill="1" applyBorder="1" applyAlignment="1">
      <alignment horizontal="right" vertical="center" wrapText="1"/>
    </xf>
    <xf numFmtId="0" fontId="6" fillId="3" borderId="6" xfId="3" applyFont="1" applyFill="1" applyBorder="1" applyAlignment="1">
      <alignment vertical="center" wrapText="1"/>
    </xf>
    <xf numFmtId="0" fontId="6" fillId="3" borderId="8" xfId="3" applyFont="1" applyFill="1" applyBorder="1" applyAlignment="1">
      <alignment vertical="center" wrapText="1"/>
    </xf>
    <xf numFmtId="14" fontId="5" fillId="3" borderId="5" xfId="2" applyNumberFormat="1" applyFont="1" applyFill="1" applyBorder="1" applyAlignment="1">
      <alignment horizontal="right" vertical="center" wrapText="1"/>
    </xf>
    <xf numFmtId="14" fontId="5" fillId="3" borderId="7" xfId="2" applyNumberFormat="1" applyFont="1" applyFill="1" applyBorder="1" applyAlignment="1">
      <alignment horizontal="right" vertical="center" wrapText="1"/>
    </xf>
    <xf numFmtId="166" fontId="4" fillId="3" borderId="5" xfId="2" applyNumberFormat="1" applyFont="1" applyFill="1" applyBorder="1" applyAlignment="1">
      <alignment horizontal="right" vertical="center" wrapText="1"/>
    </xf>
    <xf numFmtId="166" fontId="4" fillId="3" borderId="7" xfId="2" applyNumberFormat="1" applyFont="1" applyFill="1" applyBorder="1" applyAlignment="1">
      <alignment horizontal="right" vertical="center" wrapText="1"/>
    </xf>
    <xf numFmtId="0" fontId="6" fillId="3" borderId="5" xfId="3" applyFont="1" applyFill="1" applyBorder="1" applyAlignment="1">
      <alignment vertical="center" wrapText="1"/>
    </xf>
    <xf numFmtId="0" fontId="6" fillId="3" borderId="7" xfId="3" applyFont="1" applyFill="1" applyBorder="1" applyAlignment="1">
      <alignment vertical="center" wrapText="1"/>
    </xf>
    <xf numFmtId="0" fontId="5" fillId="3" borderId="5" xfId="2" applyNumberFormat="1" applyFont="1" applyFill="1" applyBorder="1" applyAlignment="1">
      <alignment horizontal="left" vertical="center" wrapText="1"/>
    </xf>
    <xf numFmtId="0" fontId="5" fillId="3" borderId="7" xfId="2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5" xfId="3" applyFont="1" applyBorder="1" applyAlignment="1">
      <alignment vertical="center" wrapText="1"/>
    </xf>
    <xf numFmtId="0" fontId="6" fillId="0" borderId="7" xfId="3" applyFont="1" applyBorder="1" applyAlignment="1">
      <alignment vertical="center" wrapText="1"/>
    </xf>
    <xf numFmtId="0" fontId="6" fillId="3" borderId="5" xfId="3" applyFont="1" applyFill="1" applyBorder="1" applyAlignment="1">
      <alignment horizontal="left" vertical="center" wrapText="1"/>
    </xf>
    <xf numFmtId="0" fontId="6" fillId="3" borderId="7" xfId="3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165" fontId="5" fillId="3" borderId="9" xfId="2" applyNumberFormat="1" applyFont="1" applyFill="1" applyBorder="1" applyAlignment="1">
      <alignment horizontal="right" vertical="center" wrapText="1"/>
    </xf>
    <xf numFmtId="0" fontId="6" fillId="0" borderId="9" xfId="3" applyFont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14" fontId="5" fillId="3" borderId="9" xfId="2" applyNumberFormat="1" applyFont="1" applyFill="1" applyBorder="1" applyAlignment="1">
      <alignment horizontal="left" vertical="center" wrapText="1"/>
    </xf>
  </cellXfs>
  <cellStyles count="4">
    <cellStyle name="Good" xfId="1" builtinId="26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-nabavki.gov.mk/PublicAccess/home.aspx" TargetMode="External"/><Relationship Id="rId18" Type="http://schemas.openxmlformats.org/officeDocument/2006/relationships/hyperlink" Target="https://e-nabavki.gov.mk/PublicAccess/home.aspx" TargetMode="External"/><Relationship Id="rId26" Type="http://schemas.openxmlformats.org/officeDocument/2006/relationships/hyperlink" Target="https://e-nabavki.gov.mk/PublicAccess/home.aspx" TargetMode="External"/><Relationship Id="rId39" Type="http://schemas.openxmlformats.org/officeDocument/2006/relationships/hyperlink" Target="https://e-nabavki.gov.mk/PublicAccess/home.aspx" TargetMode="External"/><Relationship Id="rId21" Type="http://schemas.openxmlformats.org/officeDocument/2006/relationships/hyperlink" Target="https://e-nabavki.gov.mk/PublicAccess/home.aspx" TargetMode="External"/><Relationship Id="rId34" Type="http://schemas.openxmlformats.org/officeDocument/2006/relationships/hyperlink" Target="https://e-nabavki.gov.mk/PublicAccess/home.aspx" TargetMode="External"/><Relationship Id="rId42" Type="http://schemas.openxmlformats.org/officeDocument/2006/relationships/hyperlink" Target="https://e-nabavki.gov.mk/PublicAccess/home.aspx" TargetMode="External"/><Relationship Id="rId47" Type="http://schemas.openxmlformats.org/officeDocument/2006/relationships/hyperlink" Target="https://e-nabavki.gov.mk/PublicAccess/home.aspx" TargetMode="External"/><Relationship Id="rId50" Type="http://schemas.openxmlformats.org/officeDocument/2006/relationships/hyperlink" Target="https://e-nabavki.gov.mk/PublicAccess/home.aspx" TargetMode="External"/><Relationship Id="rId7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6" Type="http://schemas.openxmlformats.org/officeDocument/2006/relationships/hyperlink" Target="https://e-nabavki.gov.mk/PublicAccess/home.aspx" TargetMode="External"/><Relationship Id="rId29" Type="http://schemas.openxmlformats.org/officeDocument/2006/relationships/hyperlink" Target="https://e-nabavki.gov.mk/PublicAccess/home.aspx" TargetMode="External"/><Relationship Id="rId11" Type="http://schemas.openxmlformats.org/officeDocument/2006/relationships/hyperlink" Target="https://e-nabavki.gov.mk/PublicAccess/home.aspx" TargetMode="External"/><Relationship Id="rId24" Type="http://schemas.openxmlformats.org/officeDocument/2006/relationships/hyperlink" Target="https://e-nabavki.gov.mk/PublicAccess/home.aspx" TargetMode="External"/><Relationship Id="rId32" Type="http://schemas.openxmlformats.org/officeDocument/2006/relationships/hyperlink" Target="https://e-nabavki.gov.mk/PublicAccess/home.aspx" TargetMode="External"/><Relationship Id="rId37" Type="http://schemas.openxmlformats.org/officeDocument/2006/relationships/hyperlink" Target="https://e-nabavki.gov.mk/PublicAccess/home.aspx" TargetMode="External"/><Relationship Id="rId40" Type="http://schemas.openxmlformats.org/officeDocument/2006/relationships/hyperlink" Target="https://e-nabavki.gov.mk/PublicAccess/home.aspx" TargetMode="External"/><Relationship Id="rId45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15" Type="http://schemas.openxmlformats.org/officeDocument/2006/relationships/hyperlink" Target="https://e-nabavki.gov.mk/PublicAccess/home.aspx" TargetMode="External"/><Relationship Id="rId23" Type="http://schemas.openxmlformats.org/officeDocument/2006/relationships/hyperlink" Target="https://e-nabavki.gov.mk/PublicAccess/home.aspx" TargetMode="External"/><Relationship Id="rId28" Type="http://schemas.openxmlformats.org/officeDocument/2006/relationships/hyperlink" Target="https://e-nabavki.gov.mk/PublicAccess/home.aspx" TargetMode="External"/><Relationship Id="rId36" Type="http://schemas.openxmlformats.org/officeDocument/2006/relationships/hyperlink" Target="https://e-nabavki.gov.mk/PublicAccess/home.aspx" TargetMode="External"/><Relationship Id="rId49" Type="http://schemas.openxmlformats.org/officeDocument/2006/relationships/hyperlink" Target="https://e-nabavki.gov.mk/PublicAccess/home.aspx" TargetMode="External"/><Relationship Id="rId10" Type="http://schemas.openxmlformats.org/officeDocument/2006/relationships/hyperlink" Target="https://e-nabavki.gov.mk/PublicAccess/home.aspx" TargetMode="External"/><Relationship Id="rId19" Type="http://schemas.openxmlformats.org/officeDocument/2006/relationships/hyperlink" Target="https://e-nabavki.gov.mk/PublicAccess/home.aspx" TargetMode="External"/><Relationship Id="rId31" Type="http://schemas.openxmlformats.org/officeDocument/2006/relationships/hyperlink" Target="https://e-nabavki.gov.mk/PublicAccess/home.aspx" TargetMode="External"/><Relationship Id="rId44" Type="http://schemas.openxmlformats.org/officeDocument/2006/relationships/hyperlink" Target="https://e-nabavki.gov.mk/PublicAccess/home.asp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Relationship Id="rId14" Type="http://schemas.openxmlformats.org/officeDocument/2006/relationships/hyperlink" Target="https://e-nabavki.gov.mk/PublicAccess/home.aspx" TargetMode="External"/><Relationship Id="rId22" Type="http://schemas.openxmlformats.org/officeDocument/2006/relationships/hyperlink" Target="https://e-nabavki.gov.mk/PublicAccess/home.aspx" TargetMode="External"/><Relationship Id="rId27" Type="http://schemas.openxmlformats.org/officeDocument/2006/relationships/hyperlink" Target="https://e-nabavki.gov.mk/PublicAccess/home.aspx" TargetMode="External"/><Relationship Id="rId30" Type="http://schemas.openxmlformats.org/officeDocument/2006/relationships/hyperlink" Target="https://e-nabavki.gov.mk/PublicAccess/home.aspx" TargetMode="External"/><Relationship Id="rId35" Type="http://schemas.openxmlformats.org/officeDocument/2006/relationships/hyperlink" Target="https://e-nabavki.gov.mk/PublicAccess/home.aspx" TargetMode="External"/><Relationship Id="rId43" Type="http://schemas.openxmlformats.org/officeDocument/2006/relationships/hyperlink" Target="https://e-nabavki.gov.mk/PublicAccess/home.aspx" TargetMode="External"/><Relationship Id="rId48" Type="http://schemas.openxmlformats.org/officeDocument/2006/relationships/hyperlink" Target="https://e-nabavki.gov.mk/PublicAccess/home.aspx" TargetMode="External"/><Relationship Id="rId8" Type="http://schemas.openxmlformats.org/officeDocument/2006/relationships/hyperlink" Target="https://e-nabavki.gov.mk/PublicAccess/home.aspx" TargetMode="External"/><Relationship Id="rId51" Type="http://schemas.openxmlformats.org/officeDocument/2006/relationships/hyperlink" Target="https://e-nabavki.gov.mk/PublicAccess/home.aspx" TargetMode="External"/><Relationship Id="rId3" Type="http://schemas.openxmlformats.org/officeDocument/2006/relationships/hyperlink" Target="https://e-nabavki.gov.mk/PublicAccess/home.aspx" TargetMode="External"/><Relationship Id="rId12" Type="http://schemas.openxmlformats.org/officeDocument/2006/relationships/hyperlink" Target="https://e-nabavki.gov.mk/PublicAccess/home.aspx" TargetMode="External"/><Relationship Id="rId17" Type="http://schemas.openxmlformats.org/officeDocument/2006/relationships/hyperlink" Target="https://e-nabavki.gov.mk/PublicAccess/home.aspx" TargetMode="External"/><Relationship Id="rId25" Type="http://schemas.openxmlformats.org/officeDocument/2006/relationships/hyperlink" Target="https://e-nabavki.gov.mk/PublicAccess/home.aspx" TargetMode="External"/><Relationship Id="rId33" Type="http://schemas.openxmlformats.org/officeDocument/2006/relationships/hyperlink" Target="https://e-nabavki.gov.mk/PublicAccess/home.aspx" TargetMode="External"/><Relationship Id="rId38" Type="http://schemas.openxmlformats.org/officeDocument/2006/relationships/hyperlink" Target="https://e-nabavki.gov.mk/PublicAccess/home.aspx" TargetMode="External"/><Relationship Id="rId46" Type="http://schemas.openxmlformats.org/officeDocument/2006/relationships/hyperlink" Target="https://e-nabavki.gov.mk/PublicAccess/home.aspx" TargetMode="External"/><Relationship Id="rId20" Type="http://schemas.openxmlformats.org/officeDocument/2006/relationships/hyperlink" Target="https://e-nabavki.gov.mk/PublicAccess/home.aspx" TargetMode="External"/><Relationship Id="rId41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26" zoomScale="80" zoomScaleNormal="80" workbookViewId="0">
      <selection activeCell="I27" sqref="I27"/>
    </sheetView>
  </sheetViews>
  <sheetFormatPr defaultRowHeight="15" x14ac:dyDescent="0.25"/>
  <cols>
    <col min="1" max="1" width="11.5703125" customWidth="1"/>
    <col min="2" max="2" width="19.5703125" customWidth="1"/>
    <col min="3" max="3" width="17.28515625" customWidth="1"/>
    <col min="4" max="4" width="8.5703125" customWidth="1"/>
    <col min="5" max="5" width="13.42578125" customWidth="1"/>
    <col min="6" max="6" width="10.7109375" customWidth="1"/>
    <col min="7" max="7" width="27.85546875" customWidth="1"/>
    <col min="8" max="8" width="17.85546875" customWidth="1"/>
    <col min="9" max="9" width="20.7109375" customWidth="1"/>
    <col min="10" max="10" width="11.85546875" customWidth="1"/>
    <col min="11" max="11" width="15.5703125" customWidth="1"/>
    <col min="12" max="12" width="13" customWidth="1"/>
    <col min="13" max="13" width="22.28515625" customWidth="1"/>
    <col min="14" max="14" width="12.42578125" customWidth="1"/>
    <col min="15" max="15" width="8" customWidth="1"/>
    <col min="16" max="16" width="15.7109375" customWidth="1"/>
  </cols>
  <sheetData>
    <row r="1" spans="1:16" ht="38.25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8" t="s">
        <v>13</v>
      </c>
      <c r="O1" s="9" t="s">
        <v>14</v>
      </c>
      <c r="P1" s="9" t="s">
        <v>15</v>
      </c>
    </row>
    <row r="2" spans="1:16" ht="51.75" thickBot="1" x14ac:dyDescent="0.3">
      <c r="A2" s="93" t="s">
        <v>27</v>
      </c>
      <c r="B2" s="102" t="s">
        <v>28</v>
      </c>
      <c r="C2" s="32" t="s">
        <v>134</v>
      </c>
      <c r="D2" s="90" t="s">
        <v>135</v>
      </c>
      <c r="E2" s="90" t="s">
        <v>136</v>
      </c>
      <c r="F2" s="33" t="s">
        <v>137</v>
      </c>
      <c r="G2" s="32" t="s">
        <v>138</v>
      </c>
      <c r="H2" s="82">
        <v>2832000</v>
      </c>
      <c r="I2" s="34">
        <v>2301000</v>
      </c>
      <c r="J2" s="84" t="s">
        <v>139</v>
      </c>
      <c r="K2" s="86">
        <f>I2/61.5</f>
        <v>37414.634146341465</v>
      </c>
      <c r="L2" s="75" t="s">
        <v>363</v>
      </c>
      <c r="M2" s="75" t="s">
        <v>363</v>
      </c>
      <c r="N2" s="26">
        <f t="shared" ref="N2:N33" si="0">K2/O2</f>
        <v>18707.317073170732</v>
      </c>
      <c r="O2" s="27">
        <v>2</v>
      </c>
      <c r="P2" s="86">
        <f>O2*N2</f>
        <v>37414.634146341465</v>
      </c>
    </row>
    <row r="3" spans="1:16" ht="38.25" x14ac:dyDescent="0.25">
      <c r="A3" s="130" t="s">
        <v>29</v>
      </c>
      <c r="B3" s="132" t="s">
        <v>30</v>
      </c>
      <c r="C3" s="134" t="s">
        <v>143</v>
      </c>
      <c r="D3" s="134" t="s">
        <v>135</v>
      </c>
      <c r="E3" s="134" t="s">
        <v>136</v>
      </c>
      <c r="F3" s="128" t="s">
        <v>140</v>
      </c>
      <c r="G3" s="134" t="s">
        <v>141</v>
      </c>
      <c r="H3" s="136" t="s">
        <v>142</v>
      </c>
      <c r="I3" s="136">
        <v>3299999</v>
      </c>
      <c r="J3" s="138" t="s">
        <v>140</v>
      </c>
      <c r="K3" s="140">
        <f t="shared" ref="K3:K33" si="1">I3/61.5</f>
        <v>53658.520325203252</v>
      </c>
      <c r="L3" s="22" t="s">
        <v>126</v>
      </c>
      <c r="M3" s="22" t="s">
        <v>343</v>
      </c>
      <c r="N3" s="23">
        <v>29701</v>
      </c>
      <c r="O3" s="24">
        <v>1</v>
      </c>
      <c r="P3" s="85">
        <v>29701</v>
      </c>
    </row>
    <row r="4" spans="1:16" ht="54.75" customHeight="1" thickBot="1" x14ac:dyDescent="0.3">
      <c r="A4" s="131"/>
      <c r="B4" s="133"/>
      <c r="C4" s="135"/>
      <c r="D4" s="135"/>
      <c r="E4" s="135"/>
      <c r="F4" s="129"/>
      <c r="G4" s="135"/>
      <c r="H4" s="137"/>
      <c r="I4" s="137"/>
      <c r="J4" s="139"/>
      <c r="K4" s="141"/>
      <c r="L4" s="25" t="s">
        <v>126</v>
      </c>
      <c r="M4" s="25" t="s">
        <v>344</v>
      </c>
      <c r="N4" s="26">
        <v>23899</v>
      </c>
      <c r="O4" s="27">
        <v>1</v>
      </c>
      <c r="P4" s="86">
        <v>23899</v>
      </c>
    </row>
    <row r="5" spans="1:16" ht="38.25" x14ac:dyDescent="0.25">
      <c r="A5" s="152" t="s">
        <v>31</v>
      </c>
      <c r="B5" s="132" t="s">
        <v>32</v>
      </c>
      <c r="C5" s="134" t="s">
        <v>144</v>
      </c>
      <c r="D5" s="134" t="s">
        <v>135</v>
      </c>
      <c r="E5" s="134" t="s">
        <v>145</v>
      </c>
      <c r="F5" s="128" t="s">
        <v>146</v>
      </c>
      <c r="G5" s="89" t="s">
        <v>147</v>
      </c>
      <c r="H5" s="136" t="s">
        <v>148</v>
      </c>
      <c r="I5" s="81" t="s">
        <v>149</v>
      </c>
      <c r="J5" s="83" t="s">
        <v>151</v>
      </c>
      <c r="K5" s="85">
        <v>151033</v>
      </c>
      <c r="L5" s="22" t="s">
        <v>133</v>
      </c>
      <c r="M5" s="22" t="s">
        <v>152</v>
      </c>
      <c r="N5" s="85">
        <f>K5/O5</f>
        <v>25172.166666666668</v>
      </c>
      <c r="O5" s="24">
        <v>6</v>
      </c>
      <c r="P5" s="30">
        <f>N5*O5</f>
        <v>151033</v>
      </c>
    </row>
    <row r="6" spans="1:16" ht="39" thickBot="1" x14ac:dyDescent="0.3">
      <c r="A6" s="153"/>
      <c r="B6" s="133"/>
      <c r="C6" s="135"/>
      <c r="D6" s="135"/>
      <c r="E6" s="135"/>
      <c r="F6" s="129"/>
      <c r="G6" s="90" t="s">
        <v>147</v>
      </c>
      <c r="H6" s="137"/>
      <c r="I6" s="82" t="s">
        <v>150</v>
      </c>
      <c r="J6" s="84" t="s">
        <v>151</v>
      </c>
      <c r="K6" s="86">
        <v>43310</v>
      </c>
      <c r="L6" s="25" t="s">
        <v>133</v>
      </c>
      <c r="M6" s="25" t="s">
        <v>153</v>
      </c>
      <c r="N6" s="86">
        <v>43310</v>
      </c>
      <c r="O6" s="27">
        <v>1</v>
      </c>
      <c r="P6" s="31">
        <v>43310</v>
      </c>
    </row>
    <row r="7" spans="1:16" ht="51.75" thickBot="1" x14ac:dyDescent="0.3">
      <c r="A7" s="35" t="s">
        <v>33</v>
      </c>
      <c r="B7" s="98" t="s">
        <v>25</v>
      </c>
      <c r="C7" s="13" t="s">
        <v>154</v>
      </c>
      <c r="D7" s="14" t="s">
        <v>135</v>
      </c>
      <c r="E7" s="14" t="s">
        <v>136</v>
      </c>
      <c r="F7" s="15" t="s">
        <v>155</v>
      </c>
      <c r="G7" s="13" t="s">
        <v>138</v>
      </c>
      <c r="H7" s="16" t="s">
        <v>156</v>
      </c>
      <c r="I7" s="16">
        <v>2324600</v>
      </c>
      <c r="J7" s="17" t="s">
        <v>155</v>
      </c>
      <c r="K7" s="18">
        <f t="shared" si="1"/>
        <v>37798.373983739839</v>
      </c>
      <c r="L7" s="36" t="s">
        <v>126</v>
      </c>
      <c r="M7" s="36" t="s">
        <v>157</v>
      </c>
      <c r="N7" s="19">
        <f>K7/O7</f>
        <v>37798.373983739839</v>
      </c>
      <c r="O7" s="20">
        <v>1</v>
      </c>
      <c r="P7" s="37">
        <f t="shared" ref="P7:P31" si="2">O7*N7</f>
        <v>37798.373983739839</v>
      </c>
    </row>
    <row r="8" spans="1:16" ht="39" thickBot="1" x14ac:dyDescent="0.3">
      <c r="A8" s="39" t="s">
        <v>34</v>
      </c>
      <c r="B8" s="99" t="s">
        <v>24</v>
      </c>
      <c r="C8" s="13" t="s">
        <v>132</v>
      </c>
      <c r="D8" s="14" t="s">
        <v>135</v>
      </c>
      <c r="E8" s="14" t="s">
        <v>136</v>
      </c>
      <c r="F8" s="15" t="s">
        <v>158</v>
      </c>
      <c r="G8" s="13" t="s">
        <v>159</v>
      </c>
      <c r="H8" s="16" t="s">
        <v>160</v>
      </c>
      <c r="I8" s="16">
        <v>2683320</v>
      </c>
      <c r="J8" s="17" t="s">
        <v>161</v>
      </c>
      <c r="K8" s="18">
        <f t="shared" si="1"/>
        <v>43631.219512195123</v>
      </c>
      <c r="L8" s="36" t="s">
        <v>102</v>
      </c>
      <c r="M8" s="36" t="s">
        <v>114</v>
      </c>
      <c r="N8" s="19">
        <f t="shared" si="0"/>
        <v>21815.609756097561</v>
      </c>
      <c r="O8" s="20">
        <v>2</v>
      </c>
      <c r="P8" s="37">
        <f t="shared" si="2"/>
        <v>43631.219512195123</v>
      </c>
    </row>
    <row r="9" spans="1:16" ht="63.75" x14ac:dyDescent="0.25">
      <c r="A9" s="142" t="s">
        <v>35</v>
      </c>
      <c r="B9" s="144" t="s">
        <v>36</v>
      </c>
      <c r="C9" s="146" t="s">
        <v>162</v>
      </c>
      <c r="D9" s="146" t="s">
        <v>135</v>
      </c>
      <c r="E9" s="146" t="s">
        <v>136</v>
      </c>
      <c r="F9" s="148" t="s">
        <v>163</v>
      </c>
      <c r="G9" s="40" t="s">
        <v>164</v>
      </c>
      <c r="H9" s="150" t="s">
        <v>165</v>
      </c>
      <c r="I9" s="41">
        <v>752840</v>
      </c>
      <c r="J9" s="83" t="s">
        <v>166</v>
      </c>
      <c r="K9" s="85">
        <f t="shared" si="1"/>
        <v>12241.300813008131</v>
      </c>
      <c r="L9" s="22" t="s">
        <v>102</v>
      </c>
      <c r="M9" s="22" t="s">
        <v>115</v>
      </c>
      <c r="N9" s="23">
        <f t="shared" si="0"/>
        <v>12241.300813008131</v>
      </c>
      <c r="O9" s="24">
        <v>1</v>
      </c>
      <c r="P9" s="30">
        <f t="shared" si="2"/>
        <v>12241.300813008131</v>
      </c>
    </row>
    <row r="10" spans="1:16" ht="64.5" thickBot="1" x14ac:dyDescent="0.3">
      <c r="A10" s="143"/>
      <c r="B10" s="145"/>
      <c r="C10" s="147"/>
      <c r="D10" s="147"/>
      <c r="E10" s="147"/>
      <c r="F10" s="149"/>
      <c r="G10" s="32" t="s">
        <v>164</v>
      </c>
      <c r="H10" s="151"/>
      <c r="I10" s="42">
        <v>1360540</v>
      </c>
      <c r="J10" s="84" t="s">
        <v>166</v>
      </c>
      <c r="K10" s="86">
        <f t="shared" si="1"/>
        <v>22122.601626016261</v>
      </c>
      <c r="L10" s="25" t="s">
        <v>102</v>
      </c>
      <c r="M10" s="25" t="s">
        <v>116</v>
      </c>
      <c r="N10" s="26">
        <f t="shared" si="0"/>
        <v>22122.601626016261</v>
      </c>
      <c r="O10" s="27">
        <v>1</v>
      </c>
      <c r="P10" s="31">
        <f t="shared" si="2"/>
        <v>22122.601626016261</v>
      </c>
    </row>
    <row r="11" spans="1:16" ht="39" thickBot="1" x14ac:dyDescent="0.3">
      <c r="A11" s="97" t="s">
        <v>37</v>
      </c>
      <c r="B11" s="100" t="s">
        <v>38</v>
      </c>
      <c r="C11" s="43" t="s">
        <v>167</v>
      </c>
      <c r="D11" s="87" t="s">
        <v>135</v>
      </c>
      <c r="E11" s="87" t="s">
        <v>136</v>
      </c>
      <c r="F11" s="44" t="s">
        <v>168</v>
      </c>
      <c r="G11" s="43" t="s">
        <v>169</v>
      </c>
      <c r="H11" s="88" t="s">
        <v>170</v>
      </c>
      <c r="I11" s="88">
        <v>1876529.22</v>
      </c>
      <c r="J11" s="91" t="s">
        <v>171</v>
      </c>
      <c r="K11" s="92">
        <f t="shared" si="1"/>
        <v>30512.670243902438</v>
      </c>
      <c r="L11" s="45" t="s">
        <v>102</v>
      </c>
      <c r="M11" s="45" t="s">
        <v>345</v>
      </c>
      <c r="N11" s="46">
        <f t="shared" si="0"/>
        <v>30512.670243902438</v>
      </c>
      <c r="O11" s="47">
        <v>1</v>
      </c>
      <c r="P11" s="48">
        <f t="shared" si="2"/>
        <v>30512.670243902438</v>
      </c>
    </row>
    <row r="12" spans="1:16" ht="51.75" thickBot="1" x14ac:dyDescent="0.3">
      <c r="A12" s="39" t="s">
        <v>39</v>
      </c>
      <c r="B12" s="98" t="s">
        <v>22</v>
      </c>
      <c r="C12" s="13" t="s">
        <v>172</v>
      </c>
      <c r="D12" s="14" t="s">
        <v>135</v>
      </c>
      <c r="E12" s="14" t="s">
        <v>136</v>
      </c>
      <c r="F12" s="15" t="s">
        <v>173</v>
      </c>
      <c r="G12" s="13" t="s">
        <v>174</v>
      </c>
      <c r="H12" s="16" t="s">
        <v>175</v>
      </c>
      <c r="I12" s="16">
        <v>843393.2</v>
      </c>
      <c r="J12" s="17" t="s">
        <v>176</v>
      </c>
      <c r="K12" s="18">
        <f t="shared" si="1"/>
        <v>13713.71056910569</v>
      </c>
      <c r="L12" s="36" t="s">
        <v>131</v>
      </c>
      <c r="M12" s="36" t="s">
        <v>346</v>
      </c>
      <c r="N12" s="19">
        <f t="shared" si="0"/>
        <v>13713.71056910569</v>
      </c>
      <c r="O12" s="20">
        <v>1</v>
      </c>
      <c r="P12" s="37">
        <f t="shared" si="2"/>
        <v>13713.71056910569</v>
      </c>
    </row>
    <row r="13" spans="1:16" ht="90" thickBot="1" x14ac:dyDescent="0.3">
      <c r="A13" s="39" t="s">
        <v>40</v>
      </c>
      <c r="B13" s="98" t="s">
        <v>41</v>
      </c>
      <c r="C13" s="13" t="s">
        <v>177</v>
      </c>
      <c r="D13" s="14" t="s">
        <v>135</v>
      </c>
      <c r="E13" s="14" t="s">
        <v>136</v>
      </c>
      <c r="F13" s="15" t="s">
        <v>178</v>
      </c>
      <c r="G13" s="13" t="s">
        <v>179</v>
      </c>
      <c r="H13" s="16" t="s">
        <v>180</v>
      </c>
      <c r="I13" s="16">
        <v>1560375.36</v>
      </c>
      <c r="J13" s="17" t="s">
        <v>178</v>
      </c>
      <c r="K13" s="18">
        <f t="shared" si="1"/>
        <v>25371.957073170732</v>
      </c>
      <c r="L13" s="36" t="s">
        <v>328</v>
      </c>
      <c r="M13" s="36" t="s">
        <v>329</v>
      </c>
      <c r="N13" s="19">
        <f t="shared" si="0"/>
        <v>25371.957073170732</v>
      </c>
      <c r="O13" s="20">
        <v>1</v>
      </c>
      <c r="P13" s="37">
        <f t="shared" si="2"/>
        <v>25371.957073170732</v>
      </c>
    </row>
    <row r="14" spans="1:16" ht="38.25" x14ac:dyDescent="0.25">
      <c r="A14" s="2" t="s">
        <v>42</v>
      </c>
      <c r="B14" s="101" t="s">
        <v>43</v>
      </c>
      <c r="C14" s="28" t="s">
        <v>181</v>
      </c>
      <c r="D14" s="1" t="s">
        <v>135</v>
      </c>
      <c r="E14" s="1" t="s">
        <v>182</v>
      </c>
      <c r="F14" s="29" t="s">
        <v>183</v>
      </c>
      <c r="G14" s="28" t="s">
        <v>111</v>
      </c>
      <c r="H14" s="4" t="s">
        <v>184</v>
      </c>
      <c r="I14" s="38">
        <v>488220.28</v>
      </c>
      <c r="J14" s="3" t="s">
        <v>178</v>
      </c>
      <c r="K14" s="5">
        <f t="shared" si="1"/>
        <v>7938.5411382113825</v>
      </c>
      <c r="L14" s="10" t="s">
        <v>112</v>
      </c>
      <c r="M14" s="10" t="s">
        <v>347</v>
      </c>
      <c r="N14" s="11">
        <f t="shared" si="0"/>
        <v>7938.5411382113825</v>
      </c>
      <c r="O14" s="12">
        <v>1</v>
      </c>
      <c r="P14" s="21">
        <f t="shared" si="2"/>
        <v>7938.5411382113825</v>
      </c>
    </row>
    <row r="15" spans="1:16" ht="39" thickBot="1" x14ac:dyDescent="0.3">
      <c r="A15" s="49" t="s">
        <v>44</v>
      </c>
      <c r="B15" s="102" t="s">
        <v>45</v>
      </c>
      <c r="C15" s="32" t="s">
        <v>185</v>
      </c>
      <c r="D15" s="90" t="s">
        <v>135</v>
      </c>
      <c r="E15" s="90" t="s">
        <v>136</v>
      </c>
      <c r="F15" s="33" t="s">
        <v>186</v>
      </c>
      <c r="G15" s="32" t="s">
        <v>187</v>
      </c>
      <c r="H15" s="82" t="s">
        <v>188</v>
      </c>
      <c r="I15" s="82">
        <v>1000000</v>
      </c>
      <c r="J15" s="84" t="s">
        <v>189</v>
      </c>
      <c r="K15" s="86">
        <f t="shared" si="1"/>
        <v>16260.162601626016</v>
      </c>
      <c r="L15" s="25" t="s">
        <v>117</v>
      </c>
      <c r="M15" s="25" t="s">
        <v>118</v>
      </c>
      <c r="N15" s="26">
        <f t="shared" si="0"/>
        <v>16260.162601626016</v>
      </c>
      <c r="O15" s="27">
        <v>1</v>
      </c>
      <c r="P15" s="31">
        <f t="shared" si="2"/>
        <v>16260.162601626016</v>
      </c>
    </row>
    <row r="16" spans="1:16" ht="64.5" thickBot="1" x14ac:dyDescent="0.3">
      <c r="A16" s="35" t="s">
        <v>46</v>
      </c>
      <c r="B16" s="98" t="s">
        <v>47</v>
      </c>
      <c r="C16" s="13" t="s">
        <v>190</v>
      </c>
      <c r="D16" s="14" t="s">
        <v>135</v>
      </c>
      <c r="E16" s="14" t="s">
        <v>136</v>
      </c>
      <c r="F16" s="15" t="s">
        <v>186</v>
      </c>
      <c r="G16" s="13" t="s">
        <v>191</v>
      </c>
      <c r="H16" s="16" t="s">
        <v>192</v>
      </c>
      <c r="I16" s="16">
        <v>1084379.8799999999</v>
      </c>
      <c r="J16" s="17" t="s">
        <v>193</v>
      </c>
      <c r="K16" s="18">
        <f t="shared" si="1"/>
        <v>17632.193170731705</v>
      </c>
      <c r="L16" s="36" t="s">
        <v>284</v>
      </c>
      <c r="M16" s="36" t="s">
        <v>330</v>
      </c>
      <c r="N16" s="19">
        <f t="shared" si="0"/>
        <v>17632.193170731705</v>
      </c>
      <c r="O16" s="20">
        <v>1</v>
      </c>
      <c r="P16" s="37">
        <f t="shared" si="2"/>
        <v>17632.193170731705</v>
      </c>
    </row>
    <row r="17" spans="1:16" ht="39" thickBot="1" x14ac:dyDescent="0.3">
      <c r="A17" s="35" t="s">
        <v>48</v>
      </c>
      <c r="B17" s="99" t="s">
        <v>49</v>
      </c>
      <c r="C17" s="13" t="s">
        <v>194</v>
      </c>
      <c r="D17" s="14" t="s">
        <v>135</v>
      </c>
      <c r="E17" s="14" t="s">
        <v>136</v>
      </c>
      <c r="F17" s="15" t="s">
        <v>195</v>
      </c>
      <c r="G17" s="13" t="s">
        <v>179</v>
      </c>
      <c r="H17" s="16" t="s">
        <v>196</v>
      </c>
      <c r="I17" s="16">
        <v>1087062.02</v>
      </c>
      <c r="J17" s="17" t="s">
        <v>197</v>
      </c>
      <c r="K17" s="18">
        <f t="shared" si="1"/>
        <v>17675.805203252032</v>
      </c>
      <c r="L17" s="80" t="s">
        <v>255</v>
      </c>
      <c r="M17" s="80" t="s">
        <v>357</v>
      </c>
      <c r="N17" s="19">
        <f t="shared" si="0"/>
        <v>17675.805203252032</v>
      </c>
      <c r="O17" s="20">
        <v>1</v>
      </c>
      <c r="P17" s="37">
        <f t="shared" si="2"/>
        <v>17675.805203252032</v>
      </c>
    </row>
    <row r="18" spans="1:16" ht="39" thickBot="1" x14ac:dyDescent="0.3">
      <c r="A18" s="35" t="s">
        <v>50</v>
      </c>
      <c r="B18" s="98" t="s">
        <v>51</v>
      </c>
      <c r="C18" s="13" t="s">
        <v>198</v>
      </c>
      <c r="D18" s="14" t="s">
        <v>135</v>
      </c>
      <c r="E18" s="14" t="s">
        <v>136</v>
      </c>
      <c r="F18" s="15" t="s">
        <v>199</v>
      </c>
      <c r="G18" s="13" t="s">
        <v>169</v>
      </c>
      <c r="H18" s="16" t="s">
        <v>200</v>
      </c>
      <c r="I18" s="16">
        <v>1289485.1200000001</v>
      </c>
      <c r="J18" s="17" t="s">
        <v>201</v>
      </c>
      <c r="K18" s="18">
        <f t="shared" si="1"/>
        <v>20967.237723577236</v>
      </c>
      <c r="L18" s="36" t="s">
        <v>102</v>
      </c>
      <c r="M18" s="36" t="s">
        <v>333</v>
      </c>
      <c r="N18" s="19">
        <f t="shared" si="0"/>
        <v>20967.237723577236</v>
      </c>
      <c r="O18" s="20">
        <v>1</v>
      </c>
      <c r="P18" s="37">
        <f t="shared" si="2"/>
        <v>20967.237723577236</v>
      </c>
    </row>
    <row r="19" spans="1:16" ht="64.5" thickBot="1" x14ac:dyDescent="0.3">
      <c r="A19" s="39" t="s">
        <v>53</v>
      </c>
      <c r="B19" s="99" t="s">
        <v>52</v>
      </c>
      <c r="C19" s="13" t="s">
        <v>194</v>
      </c>
      <c r="D19" s="14" t="s">
        <v>135</v>
      </c>
      <c r="E19" s="14" t="s">
        <v>136</v>
      </c>
      <c r="F19" s="15" t="s">
        <v>202</v>
      </c>
      <c r="G19" s="13" t="s">
        <v>164</v>
      </c>
      <c r="H19" s="16" t="s">
        <v>203</v>
      </c>
      <c r="I19" s="16">
        <v>1793649.56</v>
      </c>
      <c r="J19" s="17" t="s">
        <v>202</v>
      </c>
      <c r="K19" s="18">
        <f t="shared" si="1"/>
        <v>29165.03349593496</v>
      </c>
      <c r="L19" s="36" t="s">
        <v>102</v>
      </c>
      <c r="M19" s="36" t="s">
        <v>332</v>
      </c>
      <c r="N19" s="19">
        <f t="shared" si="0"/>
        <v>29165.03349593496</v>
      </c>
      <c r="O19" s="20">
        <v>1</v>
      </c>
      <c r="P19" s="37">
        <f t="shared" si="2"/>
        <v>29165.03349593496</v>
      </c>
    </row>
    <row r="20" spans="1:16" ht="39" thickBot="1" x14ac:dyDescent="0.3">
      <c r="A20" s="39" t="s">
        <v>54</v>
      </c>
      <c r="B20" s="99" t="s">
        <v>55</v>
      </c>
      <c r="C20" s="13" t="s">
        <v>194</v>
      </c>
      <c r="D20" s="14" t="s">
        <v>135</v>
      </c>
      <c r="E20" s="14" t="s">
        <v>136</v>
      </c>
      <c r="F20" s="15" t="s">
        <v>204</v>
      </c>
      <c r="G20" s="13" t="s">
        <v>169</v>
      </c>
      <c r="H20" s="16" t="s">
        <v>205</v>
      </c>
      <c r="I20" s="50">
        <v>1590000.44</v>
      </c>
      <c r="J20" s="17" t="s">
        <v>206</v>
      </c>
      <c r="K20" s="18">
        <f t="shared" si="1"/>
        <v>25853.665691056911</v>
      </c>
      <c r="L20" s="36" t="s">
        <v>102</v>
      </c>
      <c r="M20" s="36" t="s">
        <v>331</v>
      </c>
      <c r="N20" s="19">
        <f t="shared" si="0"/>
        <v>25853.665691056911</v>
      </c>
      <c r="O20" s="20">
        <v>1</v>
      </c>
      <c r="P20" s="37">
        <f t="shared" si="2"/>
        <v>25853.665691056911</v>
      </c>
    </row>
    <row r="21" spans="1:16" ht="39" thickBot="1" x14ac:dyDescent="0.3">
      <c r="A21" s="39" t="s">
        <v>56</v>
      </c>
      <c r="B21" s="98" t="s">
        <v>23</v>
      </c>
      <c r="C21" s="13" t="s">
        <v>207</v>
      </c>
      <c r="D21" s="14" t="s">
        <v>135</v>
      </c>
      <c r="E21" s="14" t="s">
        <v>136</v>
      </c>
      <c r="F21" s="15" t="s">
        <v>208</v>
      </c>
      <c r="G21" s="13" t="s">
        <v>174</v>
      </c>
      <c r="H21" s="16" t="s">
        <v>209</v>
      </c>
      <c r="I21" s="16">
        <v>1440003.56</v>
      </c>
      <c r="J21" s="17" t="s">
        <v>210</v>
      </c>
      <c r="K21" s="18">
        <f t="shared" si="1"/>
        <v>23414.692032520325</v>
      </c>
      <c r="L21" s="36" t="s">
        <v>131</v>
      </c>
      <c r="M21" s="36" t="s">
        <v>348</v>
      </c>
      <c r="N21" s="19">
        <f t="shared" si="0"/>
        <v>23414.692032520325</v>
      </c>
      <c r="O21" s="20">
        <v>1</v>
      </c>
      <c r="P21" s="37">
        <f t="shared" si="2"/>
        <v>23414.692032520325</v>
      </c>
    </row>
    <row r="22" spans="1:16" ht="51.75" thickBot="1" x14ac:dyDescent="0.3">
      <c r="A22" s="35" t="s">
        <v>57</v>
      </c>
      <c r="B22" s="98" t="s">
        <v>58</v>
      </c>
      <c r="C22" s="13" t="s">
        <v>211</v>
      </c>
      <c r="D22" s="14" t="s">
        <v>135</v>
      </c>
      <c r="E22" s="14" t="s">
        <v>136</v>
      </c>
      <c r="F22" s="15" t="s">
        <v>212</v>
      </c>
      <c r="G22" s="13" t="s">
        <v>213</v>
      </c>
      <c r="H22" s="16" t="s">
        <v>214</v>
      </c>
      <c r="I22" s="16">
        <v>853553</v>
      </c>
      <c r="J22" s="17" t="s">
        <v>215</v>
      </c>
      <c r="K22" s="18">
        <f t="shared" si="1"/>
        <v>13878.91056910569</v>
      </c>
      <c r="L22" s="36" t="s">
        <v>112</v>
      </c>
      <c r="M22" s="36" t="s">
        <v>349</v>
      </c>
      <c r="N22" s="19">
        <f t="shared" si="0"/>
        <v>13878.91056910569</v>
      </c>
      <c r="O22" s="20">
        <v>1</v>
      </c>
      <c r="P22" s="37">
        <f t="shared" si="2"/>
        <v>13878.91056910569</v>
      </c>
    </row>
    <row r="23" spans="1:16" ht="39" thickBot="1" x14ac:dyDescent="0.3">
      <c r="A23" s="35" t="s">
        <v>59</v>
      </c>
      <c r="B23" s="99" t="s">
        <v>60</v>
      </c>
      <c r="C23" s="13" t="s">
        <v>217</v>
      </c>
      <c r="D23" s="14" t="s">
        <v>135</v>
      </c>
      <c r="E23" s="14" t="s">
        <v>136</v>
      </c>
      <c r="F23" s="15" t="s">
        <v>218</v>
      </c>
      <c r="G23" s="13" t="s">
        <v>219</v>
      </c>
      <c r="H23" s="16" t="s">
        <v>220</v>
      </c>
      <c r="I23" s="16">
        <v>796999.14</v>
      </c>
      <c r="J23" s="17" t="s">
        <v>221</v>
      </c>
      <c r="K23" s="18">
        <f t="shared" si="1"/>
        <v>12959.335609756097</v>
      </c>
      <c r="L23" s="80" t="s">
        <v>355</v>
      </c>
      <c r="M23" s="80" t="s">
        <v>356</v>
      </c>
      <c r="N23" s="19">
        <f t="shared" si="0"/>
        <v>12959.335609756097</v>
      </c>
      <c r="O23" s="20">
        <v>1</v>
      </c>
      <c r="P23" s="37">
        <f t="shared" si="2"/>
        <v>12959.335609756097</v>
      </c>
    </row>
    <row r="24" spans="1:16" ht="51.75" thickBot="1" x14ac:dyDescent="0.3">
      <c r="A24" s="35" t="s">
        <v>61</v>
      </c>
      <c r="B24" s="98" t="s">
        <v>62</v>
      </c>
      <c r="C24" s="13" t="s">
        <v>172</v>
      </c>
      <c r="D24" s="14" t="s">
        <v>135</v>
      </c>
      <c r="E24" s="14" t="s">
        <v>136</v>
      </c>
      <c r="F24" s="15" t="s">
        <v>222</v>
      </c>
      <c r="G24" s="13" t="s">
        <v>223</v>
      </c>
      <c r="H24" s="16" t="s">
        <v>224</v>
      </c>
      <c r="I24" s="16">
        <v>1180000</v>
      </c>
      <c r="J24" s="17" t="s">
        <v>225</v>
      </c>
      <c r="K24" s="18">
        <f t="shared" si="1"/>
        <v>19186.9918699187</v>
      </c>
      <c r="L24" s="36" t="s">
        <v>102</v>
      </c>
      <c r="M24" s="36" t="s">
        <v>226</v>
      </c>
      <c r="N24" s="19">
        <f t="shared" si="0"/>
        <v>19186.9918699187</v>
      </c>
      <c r="O24" s="20">
        <v>1</v>
      </c>
      <c r="P24" s="37">
        <f t="shared" si="2"/>
        <v>19186.9918699187</v>
      </c>
    </row>
    <row r="25" spans="1:16" ht="39" thickBot="1" x14ac:dyDescent="0.3">
      <c r="A25" s="39" t="s">
        <v>63</v>
      </c>
      <c r="B25" s="98" t="s">
        <v>64</v>
      </c>
      <c r="C25" s="13" t="s">
        <v>172</v>
      </c>
      <c r="D25" s="14" t="s">
        <v>135</v>
      </c>
      <c r="E25" s="14" t="s">
        <v>136</v>
      </c>
      <c r="F25" s="13" t="s">
        <v>227</v>
      </c>
      <c r="G25" s="13" t="s">
        <v>187</v>
      </c>
      <c r="H25" s="16" t="s">
        <v>228</v>
      </c>
      <c r="I25" s="16">
        <v>1199999.82</v>
      </c>
      <c r="J25" s="51" t="s">
        <v>229</v>
      </c>
      <c r="K25" s="18">
        <f t="shared" si="1"/>
        <v>19512.192195121952</v>
      </c>
      <c r="L25" s="36" t="s">
        <v>334</v>
      </c>
      <c r="M25" s="36" t="s">
        <v>350</v>
      </c>
      <c r="N25" s="19">
        <f t="shared" si="0"/>
        <v>19512.192195121952</v>
      </c>
      <c r="O25" s="20">
        <v>1</v>
      </c>
      <c r="P25" s="37">
        <f t="shared" si="2"/>
        <v>19512.192195121952</v>
      </c>
    </row>
    <row r="26" spans="1:16" ht="90" thickBot="1" x14ac:dyDescent="0.3">
      <c r="A26" s="35" t="s">
        <v>65</v>
      </c>
      <c r="B26" s="99" t="s">
        <v>20</v>
      </c>
      <c r="C26" s="13" t="s">
        <v>230</v>
      </c>
      <c r="D26" s="14" t="s">
        <v>135</v>
      </c>
      <c r="E26" s="14" t="s">
        <v>136</v>
      </c>
      <c r="F26" s="15" t="s">
        <v>231</v>
      </c>
      <c r="G26" s="13" t="s">
        <v>232</v>
      </c>
      <c r="H26" s="16" t="s">
        <v>233</v>
      </c>
      <c r="I26" s="16">
        <v>1154764.52</v>
      </c>
      <c r="J26" s="17" t="s">
        <v>234</v>
      </c>
      <c r="K26" s="18">
        <f t="shared" si="1"/>
        <v>18776.658861788619</v>
      </c>
      <c r="L26" s="80" t="s">
        <v>363</v>
      </c>
      <c r="M26" s="80" t="s">
        <v>363</v>
      </c>
      <c r="N26" s="19">
        <f t="shared" si="0"/>
        <v>18776.658861788619</v>
      </c>
      <c r="O26" s="20">
        <v>1</v>
      </c>
      <c r="P26" s="37">
        <f t="shared" si="2"/>
        <v>18776.658861788619</v>
      </c>
    </row>
    <row r="27" spans="1:16" ht="77.25" thickBot="1" x14ac:dyDescent="0.3">
      <c r="A27" s="35" t="s">
        <v>66</v>
      </c>
      <c r="B27" s="99" t="s">
        <v>67</v>
      </c>
      <c r="C27" s="13" t="s">
        <v>235</v>
      </c>
      <c r="D27" s="14" t="s">
        <v>135</v>
      </c>
      <c r="E27" s="14" t="s">
        <v>136</v>
      </c>
      <c r="F27" s="15" t="s">
        <v>231</v>
      </c>
      <c r="G27" s="13" t="s">
        <v>236</v>
      </c>
      <c r="H27" s="16" t="s">
        <v>237</v>
      </c>
      <c r="I27" s="16">
        <v>2111610</v>
      </c>
      <c r="J27" s="17" t="s">
        <v>234</v>
      </c>
      <c r="K27" s="18">
        <f t="shared" si="1"/>
        <v>34335.121951219509</v>
      </c>
      <c r="L27" s="80" t="s">
        <v>363</v>
      </c>
      <c r="M27" s="80" t="s">
        <v>363</v>
      </c>
      <c r="N27" s="19">
        <f t="shared" si="0"/>
        <v>34335.121951219509</v>
      </c>
      <c r="O27" s="20">
        <v>1</v>
      </c>
      <c r="P27" s="37">
        <f t="shared" si="2"/>
        <v>34335.121951219509</v>
      </c>
    </row>
    <row r="28" spans="1:16" ht="51.75" thickBot="1" x14ac:dyDescent="0.3">
      <c r="A28" s="35" t="s">
        <v>68</v>
      </c>
      <c r="B28" s="99" t="s">
        <v>18</v>
      </c>
      <c r="C28" s="13" t="s">
        <v>172</v>
      </c>
      <c r="D28" s="14" t="s">
        <v>135</v>
      </c>
      <c r="E28" s="14" t="s">
        <v>136</v>
      </c>
      <c r="F28" s="15" t="s">
        <v>238</v>
      </c>
      <c r="G28" s="13" t="s">
        <v>223</v>
      </c>
      <c r="H28" s="16" t="s">
        <v>239</v>
      </c>
      <c r="I28" s="16">
        <v>1097400</v>
      </c>
      <c r="J28" s="17" t="s">
        <v>240</v>
      </c>
      <c r="K28" s="18">
        <f t="shared" si="1"/>
        <v>17843.90243902439</v>
      </c>
      <c r="L28" s="80" t="s">
        <v>102</v>
      </c>
      <c r="M28" s="80" t="s">
        <v>351</v>
      </c>
      <c r="N28" s="19">
        <f t="shared" si="0"/>
        <v>17843.90243902439</v>
      </c>
      <c r="O28" s="20">
        <v>1</v>
      </c>
      <c r="P28" s="37">
        <f t="shared" si="2"/>
        <v>17843.90243902439</v>
      </c>
    </row>
    <row r="29" spans="1:16" ht="39" thickBot="1" x14ac:dyDescent="0.3">
      <c r="A29" s="39" t="s">
        <v>69</v>
      </c>
      <c r="B29" s="99" t="s">
        <v>70</v>
      </c>
      <c r="C29" s="13" t="s">
        <v>364</v>
      </c>
      <c r="D29" s="14" t="s">
        <v>135</v>
      </c>
      <c r="E29" s="14" t="s">
        <v>136</v>
      </c>
      <c r="F29" s="13" t="s">
        <v>241</v>
      </c>
      <c r="G29" s="13" t="s">
        <v>179</v>
      </c>
      <c r="H29" s="16">
        <v>1038400</v>
      </c>
      <c r="I29" s="16">
        <v>1038400</v>
      </c>
      <c r="J29" s="51" t="s">
        <v>242</v>
      </c>
      <c r="K29" s="18">
        <f t="shared" si="1"/>
        <v>16884.552845528455</v>
      </c>
      <c r="L29" s="80" t="s">
        <v>255</v>
      </c>
      <c r="M29" s="80" t="s">
        <v>358</v>
      </c>
      <c r="N29" s="19">
        <f t="shared" si="0"/>
        <v>16884.552845528455</v>
      </c>
      <c r="O29" s="20">
        <v>1</v>
      </c>
      <c r="P29" s="37">
        <f t="shared" si="2"/>
        <v>16884.552845528455</v>
      </c>
    </row>
    <row r="30" spans="1:16" ht="39" thickBot="1" x14ac:dyDescent="0.3">
      <c r="A30" s="35" t="s">
        <v>71</v>
      </c>
      <c r="B30" s="99" t="s">
        <v>72</v>
      </c>
      <c r="C30" s="13" t="s">
        <v>243</v>
      </c>
      <c r="D30" s="14" t="s">
        <v>135</v>
      </c>
      <c r="E30" s="14" t="s">
        <v>136</v>
      </c>
      <c r="F30" s="15" t="s">
        <v>244</v>
      </c>
      <c r="G30" s="13" t="s">
        <v>179</v>
      </c>
      <c r="H30" s="16" t="s">
        <v>180</v>
      </c>
      <c r="I30" s="16">
        <v>1071611.1000000001</v>
      </c>
      <c r="J30" s="17" t="s">
        <v>245</v>
      </c>
      <c r="K30" s="18">
        <f t="shared" si="1"/>
        <v>17424.570731707317</v>
      </c>
      <c r="L30" s="80"/>
      <c r="M30" s="80"/>
      <c r="N30" s="19">
        <f t="shared" si="0"/>
        <v>17424.570731707317</v>
      </c>
      <c r="O30" s="20">
        <v>1</v>
      </c>
      <c r="P30" s="37">
        <f t="shared" si="2"/>
        <v>17424.570731707317</v>
      </c>
    </row>
    <row r="31" spans="1:16" ht="39" thickBot="1" x14ac:dyDescent="0.3">
      <c r="A31" s="39" t="s">
        <v>73</v>
      </c>
      <c r="B31" s="99" t="s">
        <v>74</v>
      </c>
      <c r="C31" s="13" t="s">
        <v>364</v>
      </c>
      <c r="D31" s="14" t="s">
        <v>135</v>
      </c>
      <c r="E31" s="14" t="s">
        <v>136</v>
      </c>
      <c r="F31" s="15" t="s">
        <v>246</v>
      </c>
      <c r="G31" s="13" t="s">
        <v>179</v>
      </c>
      <c r="H31" s="16" t="s">
        <v>247</v>
      </c>
      <c r="I31" s="16">
        <v>1026435.98</v>
      </c>
      <c r="J31" s="17" t="s">
        <v>248</v>
      </c>
      <c r="K31" s="18">
        <f t="shared" si="1"/>
        <v>16690.015934959349</v>
      </c>
      <c r="L31" s="80" t="s">
        <v>255</v>
      </c>
      <c r="M31" s="80" t="s">
        <v>359</v>
      </c>
      <c r="N31" s="19">
        <f t="shared" si="0"/>
        <v>16690.015934959349</v>
      </c>
      <c r="O31" s="20">
        <v>1</v>
      </c>
      <c r="P31" s="37">
        <f t="shared" si="2"/>
        <v>16690.015934959349</v>
      </c>
    </row>
    <row r="32" spans="1:16" ht="39" thickBot="1" x14ac:dyDescent="0.3">
      <c r="A32" s="39" t="s">
        <v>75</v>
      </c>
      <c r="B32" s="98" t="s">
        <v>76</v>
      </c>
      <c r="C32" s="13" t="s">
        <v>194</v>
      </c>
      <c r="D32" s="14" t="s">
        <v>135</v>
      </c>
      <c r="E32" s="14" t="s">
        <v>136</v>
      </c>
      <c r="F32" s="15" t="s">
        <v>249</v>
      </c>
      <c r="G32" s="13" t="s">
        <v>213</v>
      </c>
      <c r="H32" s="16" t="s">
        <v>224</v>
      </c>
      <c r="I32" s="16">
        <v>1143302</v>
      </c>
      <c r="J32" s="17" t="s">
        <v>250</v>
      </c>
      <c r="K32" s="18">
        <f t="shared" si="1"/>
        <v>18590.276422764229</v>
      </c>
      <c r="L32" s="36" t="s">
        <v>112</v>
      </c>
      <c r="M32" s="36" t="s">
        <v>292</v>
      </c>
      <c r="N32" s="19">
        <f t="shared" si="0"/>
        <v>9295.1382113821146</v>
      </c>
      <c r="O32" s="20">
        <v>2</v>
      </c>
      <c r="P32" s="37">
        <f>O32*N32</f>
        <v>18590.276422764229</v>
      </c>
    </row>
    <row r="33" spans="1:16" ht="77.25" thickBot="1" x14ac:dyDescent="0.3">
      <c r="A33" s="35" t="s">
        <v>77</v>
      </c>
      <c r="B33" s="98" t="s">
        <v>21</v>
      </c>
      <c r="C33" s="13" t="s">
        <v>251</v>
      </c>
      <c r="D33" s="14" t="s">
        <v>135</v>
      </c>
      <c r="E33" s="14" t="s">
        <v>136</v>
      </c>
      <c r="F33" s="15" t="s">
        <v>252</v>
      </c>
      <c r="G33" s="13" t="s">
        <v>236</v>
      </c>
      <c r="H33" s="16" t="s">
        <v>253</v>
      </c>
      <c r="I33" s="16">
        <v>1334790.04</v>
      </c>
      <c r="J33" s="17" t="s">
        <v>254</v>
      </c>
      <c r="K33" s="18">
        <f t="shared" si="1"/>
        <v>21703.903089430896</v>
      </c>
      <c r="L33" s="36" t="s">
        <v>335</v>
      </c>
      <c r="M33" s="36" t="s">
        <v>336</v>
      </c>
      <c r="N33" s="19">
        <f t="shared" si="0"/>
        <v>21703.903089430896</v>
      </c>
      <c r="O33" s="20">
        <v>1</v>
      </c>
      <c r="P33" s="37">
        <f>O33*N33</f>
        <v>21703.903089430896</v>
      </c>
    </row>
    <row r="34" spans="1:16" ht="38.25" x14ac:dyDescent="0.25">
      <c r="A34" s="142" t="s">
        <v>79</v>
      </c>
      <c r="B34" s="160" t="s">
        <v>78</v>
      </c>
      <c r="C34" s="162" t="s">
        <v>339</v>
      </c>
      <c r="D34" s="146" t="s">
        <v>135</v>
      </c>
      <c r="E34" s="146" t="s">
        <v>136</v>
      </c>
      <c r="F34" s="148" t="s">
        <v>256</v>
      </c>
      <c r="G34" s="40" t="s">
        <v>108</v>
      </c>
      <c r="H34" s="150" t="s">
        <v>257</v>
      </c>
      <c r="I34" s="150" t="s">
        <v>257</v>
      </c>
      <c r="J34" s="154" t="s">
        <v>258</v>
      </c>
      <c r="K34" s="156">
        <v>55066</v>
      </c>
      <c r="L34" s="22" t="s">
        <v>259</v>
      </c>
      <c r="M34" s="22" t="s">
        <v>337</v>
      </c>
      <c r="N34" s="23">
        <v>28638</v>
      </c>
      <c r="O34" s="24">
        <v>1</v>
      </c>
      <c r="P34" s="30">
        <v>28638</v>
      </c>
    </row>
    <row r="35" spans="1:16" ht="39" thickBot="1" x14ac:dyDescent="0.3">
      <c r="A35" s="143"/>
      <c r="B35" s="161"/>
      <c r="C35" s="163"/>
      <c r="D35" s="147"/>
      <c r="E35" s="147"/>
      <c r="F35" s="149"/>
      <c r="G35" s="32" t="s">
        <v>108</v>
      </c>
      <c r="H35" s="151"/>
      <c r="I35" s="151"/>
      <c r="J35" s="155"/>
      <c r="K35" s="157"/>
      <c r="L35" s="25" t="s">
        <v>259</v>
      </c>
      <c r="M35" s="25" t="s">
        <v>338</v>
      </c>
      <c r="N35" s="26">
        <v>26428</v>
      </c>
      <c r="O35" s="27">
        <v>1</v>
      </c>
      <c r="P35" s="31">
        <v>26428</v>
      </c>
    </row>
    <row r="36" spans="1:16" ht="51.75" thickBot="1" x14ac:dyDescent="0.3">
      <c r="A36" s="35" t="s">
        <v>80</v>
      </c>
      <c r="B36" s="98" t="s">
        <v>17</v>
      </c>
      <c r="C36" s="13" t="s">
        <v>260</v>
      </c>
      <c r="D36" s="14" t="s">
        <v>135</v>
      </c>
      <c r="E36" s="14" t="s">
        <v>145</v>
      </c>
      <c r="F36" s="15" t="s">
        <v>261</v>
      </c>
      <c r="G36" s="13" t="s">
        <v>236</v>
      </c>
      <c r="H36" s="16" t="s">
        <v>262</v>
      </c>
      <c r="I36" s="16">
        <v>108029700</v>
      </c>
      <c r="J36" s="17" t="s">
        <v>263</v>
      </c>
      <c r="K36" s="18">
        <f t="shared" ref="K36:K41" si="3">I36/61.5</f>
        <v>1756580.487804878</v>
      </c>
      <c r="L36" s="36" t="s">
        <v>102</v>
      </c>
      <c r="M36" s="36" t="s">
        <v>340</v>
      </c>
      <c r="N36" s="19">
        <f t="shared" ref="N36:N41" si="4">K36/O36</f>
        <v>39035.121951219509</v>
      </c>
      <c r="O36" s="20">
        <v>45</v>
      </c>
      <c r="P36" s="37">
        <f>O36*N36</f>
        <v>1756580.487804878</v>
      </c>
    </row>
    <row r="37" spans="1:16" ht="51.75" thickBot="1" x14ac:dyDescent="0.3">
      <c r="A37" s="39" t="s">
        <v>81</v>
      </c>
      <c r="B37" s="98" t="s">
        <v>82</v>
      </c>
      <c r="C37" s="13" t="s">
        <v>144</v>
      </c>
      <c r="D37" s="14" t="s">
        <v>135</v>
      </c>
      <c r="E37" s="14" t="s">
        <v>145</v>
      </c>
      <c r="F37" s="15" t="s">
        <v>264</v>
      </c>
      <c r="G37" s="13" t="s">
        <v>213</v>
      </c>
      <c r="H37" s="16" t="s">
        <v>165</v>
      </c>
      <c r="I37" s="16">
        <v>1981925.64</v>
      </c>
      <c r="J37" s="17" t="s">
        <v>265</v>
      </c>
      <c r="K37" s="18">
        <f t="shared" si="3"/>
        <v>32226.433170731707</v>
      </c>
      <c r="L37" s="36" t="s">
        <v>112</v>
      </c>
      <c r="M37" s="36" t="s">
        <v>341</v>
      </c>
      <c r="N37" s="19">
        <f t="shared" si="4"/>
        <v>10742.144390243902</v>
      </c>
      <c r="O37" s="20">
        <v>3</v>
      </c>
      <c r="P37" s="37">
        <f>O37*N37</f>
        <v>32226.433170731707</v>
      </c>
    </row>
    <row r="38" spans="1:16" ht="39" thickBot="1" x14ac:dyDescent="0.3">
      <c r="A38" s="39" t="s">
        <v>83</v>
      </c>
      <c r="B38" s="99" t="s">
        <v>84</v>
      </c>
      <c r="C38" s="13" t="s">
        <v>266</v>
      </c>
      <c r="D38" s="14" t="s">
        <v>135</v>
      </c>
      <c r="E38" s="14" t="s">
        <v>136</v>
      </c>
      <c r="F38" s="15" t="s">
        <v>267</v>
      </c>
      <c r="G38" s="13" t="s">
        <v>213</v>
      </c>
      <c r="H38" s="16" t="s">
        <v>268</v>
      </c>
      <c r="I38" s="16">
        <v>1248359.76</v>
      </c>
      <c r="J38" s="17" t="s">
        <v>195</v>
      </c>
      <c r="K38" s="18">
        <f t="shared" si="3"/>
        <v>20298.532682926831</v>
      </c>
      <c r="L38" s="36" t="s">
        <v>112</v>
      </c>
      <c r="M38" s="36" t="s">
        <v>119</v>
      </c>
      <c r="N38" s="19">
        <f t="shared" si="4"/>
        <v>10149.266341463415</v>
      </c>
      <c r="O38" s="20">
        <v>2</v>
      </c>
      <c r="P38" s="37">
        <f>N38*O38</f>
        <v>20298.532682926831</v>
      </c>
    </row>
    <row r="39" spans="1:16" ht="25.5" x14ac:dyDescent="0.25">
      <c r="A39" s="158" t="s">
        <v>85</v>
      </c>
      <c r="B39" s="144" t="s">
        <v>55</v>
      </c>
      <c r="C39" s="146" t="s">
        <v>270</v>
      </c>
      <c r="D39" s="146" t="s">
        <v>135</v>
      </c>
      <c r="E39" s="146" t="s">
        <v>145</v>
      </c>
      <c r="F39" s="148" t="s">
        <v>271</v>
      </c>
      <c r="G39" s="40" t="s">
        <v>236</v>
      </c>
      <c r="H39" s="150" t="s">
        <v>272</v>
      </c>
      <c r="I39" s="81">
        <v>2419308</v>
      </c>
      <c r="J39" s="83" t="s">
        <v>273</v>
      </c>
      <c r="K39" s="85">
        <f t="shared" si="3"/>
        <v>39338.341463414632</v>
      </c>
      <c r="L39" s="22" t="s">
        <v>102</v>
      </c>
      <c r="M39" s="22" t="s">
        <v>120</v>
      </c>
      <c r="N39" s="23">
        <f t="shared" si="4"/>
        <v>39338.341463414632</v>
      </c>
      <c r="O39" s="24">
        <v>1</v>
      </c>
      <c r="P39" s="30">
        <f>O39*N39</f>
        <v>39338.341463414632</v>
      </c>
    </row>
    <row r="40" spans="1:16" ht="26.25" thickBot="1" x14ac:dyDescent="0.3">
      <c r="A40" s="159"/>
      <c r="B40" s="145"/>
      <c r="C40" s="147"/>
      <c r="D40" s="147"/>
      <c r="E40" s="147"/>
      <c r="F40" s="149"/>
      <c r="G40" s="32" t="s">
        <v>236</v>
      </c>
      <c r="H40" s="151"/>
      <c r="I40" s="82">
        <v>3076560</v>
      </c>
      <c r="J40" s="84" t="s">
        <v>273</v>
      </c>
      <c r="K40" s="86">
        <f t="shared" si="3"/>
        <v>50025.365853658535</v>
      </c>
      <c r="L40" s="25" t="s">
        <v>102</v>
      </c>
      <c r="M40" s="25" t="s">
        <v>121</v>
      </c>
      <c r="N40" s="26">
        <f t="shared" si="4"/>
        <v>25012.682926829268</v>
      </c>
      <c r="O40" s="27">
        <v>2</v>
      </c>
      <c r="P40" s="31">
        <f>K40</f>
        <v>50025.365853658535</v>
      </c>
    </row>
    <row r="41" spans="1:16" ht="39" thickBot="1" x14ac:dyDescent="0.3">
      <c r="A41" s="39" t="s">
        <v>86</v>
      </c>
      <c r="B41" s="98" t="s">
        <v>19</v>
      </c>
      <c r="C41" s="13" t="s">
        <v>144</v>
      </c>
      <c r="D41" s="14" t="s">
        <v>135</v>
      </c>
      <c r="E41" s="14" t="s">
        <v>145</v>
      </c>
      <c r="F41" s="15" t="s">
        <v>274</v>
      </c>
      <c r="G41" s="13" t="s">
        <v>174</v>
      </c>
      <c r="H41" s="16" t="s">
        <v>275</v>
      </c>
      <c r="I41" s="16">
        <v>6725998.8200000003</v>
      </c>
      <c r="J41" s="17" t="s">
        <v>218</v>
      </c>
      <c r="K41" s="18">
        <f t="shared" si="3"/>
        <v>109365.83447154472</v>
      </c>
      <c r="L41" s="36" t="s">
        <v>131</v>
      </c>
      <c r="M41" s="36" t="s">
        <v>352</v>
      </c>
      <c r="N41" s="19">
        <f t="shared" si="4"/>
        <v>9942.3485883222475</v>
      </c>
      <c r="O41" s="20">
        <v>11</v>
      </c>
      <c r="P41" s="37">
        <f>O41*N41</f>
        <v>109365.83447154472</v>
      </c>
    </row>
    <row r="42" spans="1:16" ht="51" x14ac:dyDescent="0.25">
      <c r="A42" s="52" t="s">
        <v>87</v>
      </c>
      <c r="B42" s="144" t="s">
        <v>16</v>
      </c>
      <c r="C42" s="146" t="s">
        <v>144</v>
      </c>
      <c r="D42" s="146" t="s">
        <v>135</v>
      </c>
      <c r="E42" s="146" t="s">
        <v>136</v>
      </c>
      <c r="F42" s="53" t="s">
        <v>278</v>
      </c>
      <c r="G42" s="40" t="s">
        <v>138</v>
      </c>
      <c r="H42" s="81" t="s">
        <v>280</v>
      </c>
      <c r="I42" s="81" t="s">
        <v>281</v>
      </c>
      <c r="J42" s="83" t="s">
        <v>283</v>
      </c>
      <c r="K42" s="85">
        <v>12473</v>
      </c>
      <c r="L42" s="69" t="s">
        <v>360</v>
      </c>
      <c r="M42" s="69" t="s">
        <v>361</v>
      </c>
      <c r="N42" s="23">
        <v>12473</v>
      </c>
      <c r="O42" s="24">
        <v>1</v>
      </c>
      <c r="P42" s="30">
        <v>12473</v>
      </c>
    </row>
    <row r="43" spans="1:16" ht="51.75" thickBot="1" x14ac:dyDescent="0.3">
      <c r="A43" s="49" t="s">
        <v>87</v>
      </c>
      <c r="B43" s="145"/>
      <c r="C43" s="147"/>
      <c r="D43" s="147"/>
      <c r="E43" s="147"/>
      <c r="F43" s="33" t="s">
        <v>279</v>
      </c>
      <c r="G43" s="32" t="s">
        <v>191</v>
      </c>
      <c r="H43" s="82" t="s">
        <v>280</v>
      </c>
      <c r="I43" s="82" t="s">
        <v>282</v>
      </c>
      <c r="J43" s="84" t="s">
        <v>283</v>
      </c>
      <c r="K43" s="86">
        <v>9063</v>
      </c>
      <c r="L43" s="25" t="s">
        <v>284</v>
      </c>
      <c r="M43" s="25" t="s">
        <v>285</v>
      </c>
      <c r="N43" s="26">
        <v>9063</v>
      </c>
      <c r="O43" s="27">
        <v>1</v>
      </c>
      <c r="P43" s="31">
        <v>9063</v>
      </c>
    </row>
    <row r="44" spans="1:16" ht="38.25" x14ac:dyDescent="0.25">
      <c r="A44" s="95" t="s">
        <v>88</v>
      </c>
      <c r="B44" s="160" t="s">
        <v>67</v>
      </c>
      <c r="C44" s="146" t="s">
        <v>286</v>
      </c>
      <c r="D44" s="146" t="s">
        <v>135</v>
      </c>
      <c r="E44" s="146" t="s">
        <v>136</v>
      </c>
      <c r="F44" s="53" t="s">
        <v>278</v>
      </c>
      <c r="G44" s="40" t="s">
        <v>213</v>
      </c>
      <c r="H44" s="81" t="s">
        <v>277</v>
      </c>
      <c r="I44" s="41" t="s">
        <v>289</v>
      </c>
      <c r="J44" s="83" t="s">
        <v>291</v>
      </c>
      <c r="K44" s="85">
        <v>10265</v>
      </c>
      <c r="L44" s="22" t="s">
        <v>112</v>
      </c>
      <c r="M44" s="22" t="s">
        <v>292</v>
      </c>
      <c r="N44" s="54">
        <v>10625</v>
      </c>
      <c r="O44" s="55">
        <v>1</v>
      </c>
      <c r="P44" s="56">
        <f>O44*N44</f>
        <v>10625</v>
      </c>
    </row>
    <row r="45" spans="1:16" ht="39" thickBot="1" x14ac:dyDescent="0.3">
      <c r="A45" s="96" t="s">
        <v>88</v>
      </c>
      <c r="B45" s="161"/>
      <c r="C45" s="147"/>
      <c r="D45" s="147"/>
      <c r="E45" s="147"/>
      <c r="F45" s="33" t="s">
        <v>287</v>
      </c>
      <c r="G45" s="32" t="s">
        <v>288</v>
      </c>
      <c r="H45" s="82" t="s">
        <v>277</v>
      </c>
      <c r="I45" s="42" t="s">
        <v>290</v>
      </c>
      <c r="J45" s="84" t="s">
        <v>291</v>
      </c>
      <c r="K45" s="86">
        <v>28109</v>
      </c>
      <c r="L45" s="25" t="s">
        <v>102</v>
      </c>
      <c r="M45" s="25" t="s">
        <v>353</v>
      </c>
      <c r="N45" s="57">
        <v>28109</v>
      </c>
      <c r="O45" s="58">
        <v>1</v>
      </c>
      <c r="P45" s="59">
        <f>O45*N45</f>
        <v>28109</v>
      </c>
    </row>
    <row r="46" spans="1:16" ht="38.25" x14ac:dyDescent="0.25">
      <c r="A46" s="95" t="s">
        <v>89</v>
      </c>
      <c r="B46" s="160" t="s">
        <v>90</v>
      </c>
      <c r="C46" s="146" t="s">
        <v>293</v>
      </c>
      <c r="D46" s="146" t="s">
        <v>135</v>
      </c>
      <c r="E46" s="146" t="s">
        <v>145</v>
      </c>
      <c r="F46" s="53" t="s">
        <v>294</v>
      </c>
      <c r="G46" s="40" t="s">
        <v>179</v>
      </c>
      <c r="H46" s="81" t="s">
        <v>276</v>
      </c>
      <c r="I46" s="81" t="s">
        <v>295</v>
      </c>
      <c r="J46" s="83" t="s">
        <v>278</v>
      </c>
      <c r="K46" s="85">
        <v>17676</v>
      </c>
      <c r="L46" s="22" t="s">
        <v>255</v>
      </c>
      <c r="M46" s="22" t="s">
        <v>342</v>
      </c>
      <c r="N46" s="54">
        <v>22646</v>
      </c>
      <c r="O46" s="55">
        <v>1</v>
      </c>
      <c r="P46" s="56">
        <v>22646</v>
      </c>
    </row>
    <row r="47" spans="1:16" ht="56.25" customHeight="1" thickBot="1" x14ac:dyDescent="0.3">
      <c r="A47" s="96" t="s">
        <v>89</v>
      </c>
      <c r="B47" s="161"/>
      <c r="C47" s="147"/>
      <c r="D47" s="147"/>
      <c r="E47" s="147"/>
      <c r="F47" s="33" t="s">
        <v>199</v>
      </c>
      <c r="G47" s="32" t="s">
        <v>191</v>
      </c>
      <c r="H47" s="82" t="s">
        <v>276</v>
      </c>
      <c r="I47" s="82" t="s">
        <v>296</v>
      </c>
      <c r="J47" s="84" t="s">
        <v>287</v>
      </c>
      <c r="K47" s="86">
        <v>22683</v>
      </c>
      <c r="L47" s="25" t="s">
        <v>284</v>
      </c>
      <c r="M47" s="75" t="s">
        <v>362</v>
      </c>
      <c r="N47" s="57">
        <v>22683</v>
      </c>
      <c r="O47" s="58">
        <v>1</v>
      </c>
      <c r="P47" s="59">
        <v>22683</v>
      </c>
    </row>
    <row r="48" spans="1:16" ht="38.25" x14ac:dyDescent="0.25">
      <c r="A48" s="95" t="s">
        <v>91</v>
      </c>
      <c r="B48" s="144" t="s">
        <v>26</v>
      </c>
      <c r="C48" s="146" t="s">
        <v>297</v>
      </c>
      <c r="D48" s="146" t="s">
        <v>135</v>
      </c>
      <c r="E48" s="146" t="s">
        <v>136</v>
      </c>
      <c r="F48" s="53" t="s">
        <v>298</v>
      </c>
      <c r="G48" s="40" t="s">
        <v>111</v>
      </c>
      <c r="H48" s="81" t="s">
        <v>300</v>
      </c>
      <c r="I48" s="81">
        <v>2869996</v>
      </c>
      <c r="J48" s="83" t="s">
        <v>301</v>
      </c>
      <c r="K48" s="85">
        <f t="shared" ref="K48:K60" si="5">I48/61.5</f>
        <v>46666.601626016258</v>
      </c>
      <c r="L48" s="22" t="s">
        <v>112</v>
      </c>
      <c r="M48" s="22" t="s">
        <v>216</v>
      </c>
      <c r="N48" s="60">
        <f>K48/O48</f>
        <v>11666.650406504064</v>
      </c>
      <c r="O48" s="61">
        <v>4</v>
      </c>
      <c r="P48" s="62">
        <f t="shared" ref="P48:P60" si="6">O48*N48</f>
        <v>46666.601626016258</v>
      </c>
    </row>
    <row r="49" spans="1:16" ht="39" thickBot="1" x14ac:dyDescent="0.3">
      <c r="A49" s="96" t="s">
        <v>91</v>
      </c>
      <c r="B49" s="145"/>
      <c r="C49" s="147"/>
      <c r="D49" s="147"/>
      <c r="E49" s="147"/>
      <c r="F49" s="33" t="s">
        <v>299</v>
      </c>
      <c r="G49" s="32" t="s">
        <v>179</v>
      </c>
      <c r="H49" s="82" t="s">
        <v>300</v>
      </c>
      <c r="I49" s="82">
        <v>2129900</v>
      </c>
      <c r="J49" s="84" t="s">
        <v>301</v>
      </c>
      <c r="K49" s="86">
        <f t="shared" si="5"/>
        <v>34632.520325203252</v>
      </c>
      <c r="L49" s="25" t="s">
        <v>255</v>
      </c>
      <c r="M49" s="25" t="s">
        <v>302</v>
      </c>
      <c r="N49" s="63">
        <f>K49/O49</f>
        <v>17316.260162601626</v>
      </c>
      <c r="O49" s="64">
        <v>2</v>
      </c>
      <c r="P49" s="59">
        <f t="shared" si="6"/>
        <v>34632.520325203252</v>
      </c>
    </row>
    <row r="50" spans="1:16" ht="28.5" customHeight="1" x14ac:dyDescent="0.25">
      <c r="A50" s="166" t="s">
        <v>92</v>
      </c>
      <c r="B50" s="144" t="s">
        <v>93</v>
      </c>
      <c r="C50" s="146" t="s">
        <v>154</v>
      </c>
      <c r="D50" s="146" t="s">
        <v>135</v>
      </c>
      <c r="E50" s="146" t="s">
        <v>136</v>
      </c>
      <c r="F50" s="148" t="s">
        <v>241</v>
      </c>
      <c r="G50" s="146" t="s">
        <v>141</v>
      </c>
      <c r="H50" s="150" t="s">
        <v>276</v>
      </c>
      <c r="I50" s="81">
        <v>867149</v>
      </c>
      <c r="J50" s="83" t="s">
        <v>303</v>
      </c>
      <c r="K50" s="85">
        <f t="shared" si="5"/>
        <v>14099.983739837398</v>
      </c>
      <c r="L50" s="22" t="s">
        <v>126</v>
      </c>
      <c r="M50" s="22" t="s">
        <v>127</v>
      </c>
      <c r="N50" s="23">
        <f>K50/O50</f>
        <v>14099.983739837398</v>
      </c>
      <c r="O50" s="24">
        <v>1</v>
      </c>
      <c r="P50" s="56">
        <f t="shared" si="6"/>
        <v>14099.983739837398</v>
      </c>
    </row>
    <row r="51" spans="1:16" ht="26.25" thickBot="1" x14ac:dyDescent="0.3">
      <c r="A51" s="167"/>
      <c r="B51" s="145"/>
      <c r="C51" s="147"/>
      <c r="D51" s="147"/>
      <c r="E51" s="147"/>
      <c r="F51" s="149"/>
      <c r="G51" s="147"/>
      <c r="H51" s="151"/>
      <c r="I51" s="82">
        <v>2341306</v>
      </c>
      <c r="J51" s="84" t="s">
        <v>303</v>
      </c>
      <c r="K51" s="86">
        <f t="shared" si="5"/>
        <v>38070.0162601626</v>
      </c>
      <c r="L51" s="25" t="s">
        <v>126</v>
      </c>
      <c r="M51" s="25" t="s">
        <v>128</v>
      </c>
      <c r="N51" s="65">
        <f>K51/O51</f>
        <v>12690.0054200542</v>
      </c>
      <c r="O51" s="27">
        <v>3</v>
      </c>
      <c r="P51" s="59">
        <f t="shared" si="6"/>
        <v>38070.0162601626</v>
      </c>
    </row>
    <row r="52" spans="1:16" ht="39" thickBot="1" x14ac:dyDescent="0.3">
      <c r="A52" s="39" t="s">
        <v>94</v>
      </c>
      <c r="B52" s="99" t="s">
        <v>95</v>
      </c>
      <c r="C52" s="13" t="s">
        <v>266</v>
      </c>
      <c r="D52" s="14" t="s">
        <v>135</v>
      </c>
      <c r="E52" s="14" t="s">
        <v>304</v>
      </c>
      <c r="F52" s="15" t="s">
        <v>305</v>
      </c>
      <c r="G52" s="13" t="s">
        <v>306</v>
      </c>
      <c r="H52" s="16" t="s">
        <v>269</v>
      </c>
      <c r="I52" s="50">
        <v>4695564.5599999996</v>
      </c>
      <c r="J52" s="17" t="s">
        <v>307</v>
      </c>
      <c r="K52" s="18">
        <f t="shared" si="5"/>
        <v>76350.643252032518</v>
      </c>
      <c r="L52" s="36" t="s">
        <v>129</v>
      </c>
      <c r="M52" s="36" t="s">
        <v>130</v>
      </c>
      <c r="N52" s="19">
        <f>K52/2</f>
        <v>38175.321626016259</v>
      </c>
      <c r="O52" s="20">
        <v>2</v>
      </c>
      <c r="P52" s="37">
        <f t="shared" si="6"/>
        <v>76350.643252032518</v>
      </c>
    </row>
    <row r="53" spans="1:16" ht="27" customHeight="1" x14ac:dyDescent="0.25">
      <c r="A53" s="164" t="s">
        <v>97</v>
      </c>
      <c r="B53" s="160" t="s">
        <v>98</v>
      </c>
      <c r="C53" s="146" t="s">
        <v>308</v>
      </c>
      <c r="D53" s="146" t="s">
        <v>135</v>
      </c>
      <c r="E53" s="146" t="s">
        <v>304</v>
      </c>
      <c r="F53" s="148" t="s">
        <v>309</v>
      </c>
      <c r="G53" s="146" t="s">
        <v>147</v>
      </c>
      <c r="H53" s="150" t="s">
        <v>310</v>
      </c>
      <c r="I53" s="66">
        <v>4019080</v>
      </c>
      <c r="J53" s="67" t="s">
        <v>307</v>
      </c>
      <c r="K53" s="68">
        <f t="shared" si="5"/>
        <v>65350.89430894309</v>
      </c>
      <c r="L53" s="69" t="s">
        <v>133</v>
      </c>
      <c r="M53" s="69" t="s">
        <v>311</v>
      </c>
      <c r="N53" s="70">
        <f>K53/O53</f>
        <v>32675.447154471545</v>
      </c>
      <c r="O53" s="71">
        <v>2</v>
      </c>
      <c r="P53" s="56">
        <f t="shared" si="6"/>
        <v>65350.89430894309</v>
      </c>
    </row>
    <row r="54" spans="1:16" ht="21.75" customHeight="1" thickBot="1" x14ac:dyDescent="0.3">
      <c r="A54" s="165"/>
      <c r="B54" s="161"/>
      <c r="C54" s="147"/>
      <c r="D54" s="147"/>
      <c r="E54" s="147"/>
      <c r="F54" s="149"/>
      <c r="G54" s="147"/>
      <c r="H54" s="151"/>
      <c r="I54" s="72">
        <v>1519840</v>
      </c>
      <c r="J54" s="73" t="s">
        <v>307</v>
      </c>
      <c r="K54" s="74">
        <f t="shared" si="5"/>
        <v>24712.845528455284</v>
      </c>
      <c r="L54" s="75" t="s">
        <v>122</v>
      </c>
      <c r="M54" s="75" t="s">
        <v>312</v>
      </c>
      <c r="N54" s="65">
        <f>I54/61.5</f>
        <v>24712.845528455284</v>
      </c>
      <c r="O54" s="76">
        <v>1</v>
      </c>
      <c r="P54" s="59">
        <f t="shared" si="6"/>
        <v>24712.845528455284</v>
      </c>
    </row>
    <row r="55" spans="1:16" ht="39" thickBot="1" x14ac:dyDescent="0.3">
      <c r="A55" s="35" t="s">
        <v>96</v>
      </c>
      <c r="B55" s="98" t="s">
        <v>19</v>
      </c>
      <c r="C55" s="13" t="s">
        <v>313</v>
      </c>
      <c r="D55" s="14" t="s">
        <v>135</v>
      </c>
      <c r="E55" s="14" t="s">
        <v>304</v>
      </c>
      <c r="F55" s="15" t="s">
        <v>314</v>
      </c>
      <c r="G55" s="13" t="s">
        <v>111</v>
      </c>
      <c r="H55" s="16" t="s">
        <v>315</v>
      </c>
      <c r="I55" s="16">
        <v>6587999</v>
      </c>
      <c r="J55" s="17" t="s">
        <v>316</v>
      </c>
      <c r="K55" s="18">
        <f t="shared" si="5"/>
        <v>107121.93495934959</v>
      </c>
      <c r="L55" s="36" t="s">
        <v>112</v>
      </c>
      <c r="M55" s="36" t="s">
        <v>317</v>
      </c>
      <c r="N55" s="19">
        <f>K55/O55</f>
        <v>10712.193495934958</v>
      </c>
      <c r="O55" s="20">
        <v>10</v>
      </c>
      <c r="P55" s="37">
        <f t="shared" si="6"/>
        <v>107121.93495934959</v>
      </c>
    </row>
    <row r="56" spans="1:16" ht="51.75" thickBot="1" x14ac:dyDescent="0.3">
      <c r="A56" s="77" t="s">
        <v>99</v>
      </c>
      <c r="B56" s="103" t="s">
        <v>100</v>
      </c>
      <c r="C56" s="78" t="s">
        <v>101</v>
      </c>
      <c r="D56" s="14" t="s">
        <v>135</v>
      </c>
      <c r="E56" s="14" t="s">
        <v>304</v>
      </c>
      <c r="F56" s="15" t="s">
        <v>318</v>
      </c>
      <c r="G56" s="13" t="s">
        <v>169</v>
      </c>
      <c r="H56" s="16" t="s">
        <v>319</v>
      </c>
      <c r="I56" s="16" t="s">
        <v>320</v>
      </c>
      <c r="J56" s="17" t="s">
        <v>321</v>
      </c>
      <c r="K56" s="18">
        <v>47551</v>
      </c>
      <c r="L56" s="36" t="s">
        <v>102</v>
      </c>
      <c r="M56" s="36" t="s">
        <v>103</v>
      </c>
      <c r="N56" s="19">
        <f>K56</f>
        <v>47551</v>
      </c>
      <c r="O56" s="20">
        <v>1</v>
      </c>
      <c r="P56" s="37">
        <f t="shared" si="6"/>
        <v>47551</v>
      </c>
    </row>
    <row r="57" spans="1:16" ht="25.5" x14ac:dyDescent="0.25">
      <c r="A57" s="164" t="s">
        <v>107</v>
      </c>
      <c r="B57" s="172" t="s">
        <v>100</v>
      </c>
      <c r="C57" s="174" t="s">
        <v>101</v>
      </c>
      <c r="D57" s="146" t="s">
        <v>135</v>
      </c>
      <c r="E57" s="146" t="s">
        <v>304</v>
      </c>
      <c r="F57" s="148" t="s">
        <v>322</v>
      </c>
      <c r="G57" s="168" t="s">
        <v>108</v>
      </c>
      <c r="H57" s="150">
        <v>5900000</v>
      </c>
      <c r="I57" s="81">
        <v>2719199</v>
      </c>
      <c r="J57" s="83" t="s">
        <v>323</v>
      </c>
      <c r="K57" s="85">
        <f t="shared" si="5"/>
        <v>44214.617886178865</v>
      </c>
      <c r="L57" s="22" t="s">
        <v>104</v>
      </c>
      <c r="M57" s="79" t="s">
        <v>105</v>
      </c>
      <c r="N57" s="23">
        <v>44143</v>
      </c>
      <c r="O57" s="24">
        <v>1</v>
      </c>
      <c r="P57" s="30">
        <f t="shared" si="6"/>
        <v>44143</v>
      </c>
    </row>
    <row r="58" spans="1:16" ht="25.5" x14ac:dyDescent="0.25">
      <c r="A58" s="171"/>
      <c r="B58" s="173"/>
      <c r="C58" s="175"/>
      <c r="D58" s="176"/>
      <c r="E58" s="176"/>
      <c r="F58" s="177"/>
      <c r="G58" s="169"/>
      <c r="H58" s="170"/>
      <c r="I58" s="104">
        <v>2224800</v>
      </c>
      <c r="J58" s="105" t="s">
        <v>323</v>
      </c>
      <c r="K58" s="106">
        <f t="shared" si="5"/>
        <v>36175.609756097561</v>
      </c>
      <c r="L58" s="107" t="s">
        <v>104</v>
      </c>
      <c r="M58" s="108" t="s">
        <v>106</v>
      </c>
      <c r="N58" s="109">
        <v>36117</v>
      </c>
      <c r="O58" s="110">
        <v>1</v>
      </c>
      <c r="P58" s="111">
        <f t="shared" si="6"/>
        <v>36117</v>
      </c>
    </row>
    <row r="59" spans="1:16" ht="51" x14ac:dyDescent="0.25">
      <c r="A59" s="115" t="s">
        <v>109</v>
      </c>
      <c r="B59" s="116" t="s">
        <v>100</v>
      </c>
      <c r="C59" s="117" t="s">
        <v>110</v>
      </c>
      <c r="D59" s="118" t="s">
        <v>135</v>
      </c>
      <c r="E59" s="118" t="s">
        <v>145</v>
      </c>
      <c r="F59" s="119" t="s">
        <v>324</v>
      </c>
      <c r="G59" s="120" t="s">
        <v>111</v>
      </c>
      <c r="H59" s="121">
        <v>1298000</v>
      </c>
      <c r="I59" s="121">
        <v>1090444</v>
      </c>
      <c r="J59" s="122" t="s">
        <v>325</v>
      </c>
      <c r="K59" s="123">
        <f t="shared" si="5"/>
        <v>17730.796747967481</v>
      </c>
      <c r="L59" s="124" t="s">
        <v>112</v>
      </c>
      <c r="M59" s="124" t="s">
        <v>113</v>
      </c>
      <c r="N59" s="125">
        <v>17702</v>
      </c>
      <c r="O59" s="126">
        <v>1</v>
      </c>
      <c r="P59" s="127">
        <f t="shared" si="6"/>
        <v>17702</v>
      </c>
    </row>
    <row r="60" spans="1:16" ht="39" thickBot="1" x14ac:dyDescent="0.3">
      <c r="A60" s="94" t="s">
        <v>124</v>
      </c>
      <c r="B60" s="112" t="s">
        <v>123</v>
      </c>
      <c r="C60" s="113" t="s">
        <v>125</v>
      </c>
      <c r="D60" s="87" t="s">
        <v>135</v>
      </c>
      <c r="E60" s="87" t="s">
        <v>136</v>
      </c>
      <c r="F60" s="43" t="s">
        <v>326</v>
      </c>
      <c r="G60" s="43" t="s">
        <v>147</v>
      </c>
      <c r="H60" s="88" t="s">
        <v>327</v>
      </c>
      <c r="I60" s="88">
        <v>1879740</v>
      </c>
      <c r="J60" s="114" t="s">
        <v>274</v>
      </c>
      <c r="K60" s="92">
        <f t="shared" si="5"/>
        <v>30564.878048780487</v>
      </c>
      <c r="L60" s="45" t="s">
        <v>122</v>
      </c>
      <c r="M60" s="45" t="s">
        <v>354</v>
      </c>
      <c r="N60" s="46">
        <v>30515</v>
      </c>
      <c r="O60" s="47">
        <v>1</v>
      </c>
      <c r="P60" s="48">
        <f t="shared" si="6"/>
        <v>30515</v>
      </c>
    </row>
  </sheetData>
  <autoFilter ref="B1:B60"/>
  <mergeCells count="82">
    <mergeCell ref="G57:G58"/>
    <mergeCell ref="H57:H58"/>
    <mergeCell ref="A57:A58"/>
    <mergeCell ref="B57:B58"/>
    <mergeCell ref="C57:C58"/>
    <mergeCell ref="D57:D58"/>
    <mergeCell ref="E57:E58"/>
    <mergeCell ref="F57:F58"/>
    <mergeCell ref="G50:G51"/>
    <mergeCell ref="H50:H51"/>
    <mergeCell ref="A53:A54"/>
    <mergeCell ref="B53:B54"/>
    <mergeCell ref="C53:C54"/>
    <mergeCell ref="D53:D54"/>
    <mergeCell ref="E53:E54"/>
    <mergeCell ref="F53:F54"/>
    <mergeCell ref="G53:G54"/>
    <mergeCell ref="H53:H54"/>
    <mergeCell ref="A50:A51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B48:B49"/>
    <mergeCell ref="C48:C49"/>
    <mergeCell ref="D48:D49"/>
    <mergeCell ref="E48:E49"/>
    <mergeCell ref="B44:B45"/>
    <mergeCell ref="C44:C45"/>
    <mergeCell ref="D44:D45"/>
    <mergeCell ref="E44:E45"/>
    <mergeCell ref="H34:H35"/>
    <mergeCell ref="H39:H40"/>
    <mergeCell ref="B42:B43"/>
    <mergeCell ref="C42:C43"/>
    <mergeCell ref="D42:D43"/>
    <mergeCell ref="E42:E43"/>
    <mergeCell ref="I34:I35"/>
    <mergeCell ref="J34:J35"/>
    <mergeCell ref="K34:K35"/>
    <mergeCell ref="A39:A40"/>
    <mergeCell ref="B39:B40"/>
    <mergeCell ref="C39:C40"/>
    <mergeCell ref="D39:D40"/>
    <mergeCell ref="E39:E40"/>
    <mergeCell ref="F39:F40"/>
    <mergeCell ref="A34:A35"/>
    <mergeCell ref="B34:B35"/>
    <mergeCell ref="C34:C35"/>
    <mergeCell ref="D34:D35"/>
    <mergeCell ref="E34:E35"/>
    <mergeCell ref="F34:F35"/>
    <mergeCell ref="F5:F6"/>
    <mergeCell ref="H5:H6"/>
    <mergeCell ref="A9:A10"/>
    <mergeCell ref="B9:B10"/>
    <mergeCell ref="C9:C10"/>
    <mergeCell ref="D9:D10"/>
    <mergeCell ref="E9:E10"/>
    <mergeCell ref="F9:F10"/>
    <mergeCell ref="H9:H10"/>
    <mergeCell ref="A5:A6"/>
    <mergeCell ref="B5:B6"/>
    <mergeCell ref="C5:C6"/>
    <mergeCell ref="D5:D6"/>
    <mergeCell ref="E5:E6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hyperlinks>
    <hyperlink ref="A56" r:id="rId1" location="/dossie-acpp/0a1baf20-c85f-4ffd-bf1d-aedea27b7da7" display="https://e-nabavki.gov.mk/PublicAccess/home.aspx - /dossie-acpp/0a1baf20-c85f-4ffd-bf1d-aedea27b7da7"/>
    <hyperlink ref="A57" r:id="rId2" location="/dossie-acpp/4593755b-06d2-4831-93e3-9b0fb291d0cd" display="https://e-nabavki.gov.mk/PublicAccess/home.aspx - /dossie-acpp/4593755b-06d2-4831-93e3-9b0fb291d0cd"/>
    <hyperlink ref="A59" r:id="rId3" location="/dossie-acpp/30cfd76e-fbc8-444e-ae1d-1ab46f891b14" display="https://e-nabavki.gov.mk/PublicAccess/home.aspx - /dossie-acpp/30cfd76e-fbc8-444e-ae1d-1ab46f891b14"/>
    <hyperlink ref="A60" r:id="rId4" location="/dossie-acpp/d4e19e5c-5a72-4b2e-9a05-4dd7c0f8245b" display="https://e-nabavki.gov.mk/PublicAccess/home.aspx - /dossie-acpp/d4e19e5c-5a72-4b2e-9a05-4dd7c0f8245b"/>
    <hyperlink ref="A3" r:id="rId5" location="/dossie-acpp/5e0e1abf-7c56-4777-98fe-2c7d9a926585"/>
    <hyperlink ref="A5:A6" r:id="rId6" location="/dossie-acpp/62b78bf7-8934-43ef-9b53-865f0463327c" display="21496/2021"/>
    <hyperlink ref="A2" r:id="rId7" location="/dossie-acpp/2e472316-11f5-48a5-826d-67d6a437af61"/>
    <hyperlink ref="A7" r:id="rId8" location="/dossie-acpp/2caa20b0-720a-4aa9-8e5a-3a593eab5a47"/>
    <hyperlink ref="A8" r:id="rId9" location="/dossie-acpp/1f4d0cde-5d2f-4e86-9c21-72fd7b717105"/>
    <hyperlink ref="A9" r:id="rId10" location="/dossie-acpp/e99151ab-b241-48be-9670-27322b87dd86"/>
    <hyperlink ref="A11" r:id="rId11" location="/dossie-acpp/9a2b61f8-ffd9-47c8-a366-0d6e2cfbdcb8"/>
    <hyperlink ref="A12" r:id="rId12" location="/dossie-acpp/98bf91be-6517-44b7-aba4-b6ba9db86670"/>
    <hyperlink ref="A13" r:id="rId13" location="/dossie-acpp/db28d9d8-af1a-4666-9792-6a2481ef5657"/>
    <hyperlink ref="A14" r:id="rId14" location="/dossie-acpp/1adf7647-437b-4fed-ac61-9c3120d713c3"/>
    <hyperlink ref="A15" r:id="rId15" location="/dossie-acpp/efb7a33c-c574-4179-a87b-b72b3ca646e9"/>
    <hyperlink ref="A16" r:id="rId16" location="/dossie-acpp/ed8874e9-7f6f-4cdf-9b7d-54b9dbae6641"/>
    <hyperlink ref="A17" r:id="rId17" location="/dossie-acpp/be825c7b-ac4b-43ee-869a-f556d8e4c4cc"/>
    <hyperlink ref="A18" r:id="rId18" location="/dossie-acpp/32f05c63-4244-413d-8e7d-3b07d89d6970"/>
    <hyperlink ref="A19" r:id="rId19" location="/dossie-acpp/ef39a8a7-6f46-4daf-801a-12ce5759c1a9"/>
    <hyperlink ref="A20" r:id="rId20" location="/dossie-acpp/64122336-3d92-4398-a9b8-8647afbbd891"/>
    <hyperlink ref="A23" r:id="rId21" location="/dossie-acpp/ff2e290b-d05e-4bb4-8a3f-a6825bfecf04"/>
    <hyperlink ref="A24" r:id="rId22" location="/dossie-acpp/e47b190e-aa15-4d6e-b7c5-7b5fac895367"/>
    <hyperlink ref="A25" r:id="rId23" location="/dossie-acpp/abb6cad3-7575-40bd-b5db-4f40b6f0a7b2"/>
    <hyperlink ref="A26" r:id="rId24" location="/dossie-acpp/bffa1a93-5ab6-4e13-b09a-aead23aa5c27"/>
    <hyperlink ref="A27" r:id="rId25" location="/dossie-acpp/13783991-ef5c-41ed-be59-a43f44508469"/>
    <hyperlink ref="A29" r:id="rId26" location="/dossie-acpp/d2b51589-12bf-4c95-977c-f52d5d3a7230"/>
    <hyperlink ref="A33" r:id="rId27" location="/dossie-acpp/8242f021-1804-45bc-b12a-12859afdf485"/>
    <hyperlink ref="A34" r:id="rId28" location="/dossie-acpp/81f8d391-0974-4385-bf0e-89642ef06268"/>
    <hyperlink ref="A30" r:id="rId29" location="/dossie-acpp/7b6ac4b1-98ce-4e78-8e27-9f31e99650ed"/>
    <hyperlink ref="A31" r:id="rId30" location="/dossie-acpp/762cdf1f-dcb0-467c-87d1-a78b7abbe571"/>
    <hyperlink ref="A36" r:id="rId31" location="/dossie-acpp/7c7f0c64-bed4-4582-9a30-15d45321742a"/>
    <hyperlink ref="A37" r:id="rId32" location="/dossie-acpp/b59f95ca-12ae-4112-9ec8-e516d7bab861"/>
    <hyperlink ref="A39" r:id="rId33" location="/dossie-acpp/ef5382f2-ccda-47c9-bdc0-fc5f8db59aee"/>
    <hyperlink ref="A42" r:id="rId34" location="/dossie-acpp/65cef7c4-f678-422c-bb0d-8c4d238d2aec"/>
    <hyperlink ref="A43" r:id="rId35" location="/dossie-acpp/b6f086be-9adb-4c2e-ac4b-749244462ac9"/>
    <hyperlink ref="A44" r:id="rId36" location="/dossie-acpp/36007157-3589-4c3b-88d2-fab317533ffd"/>
    <hyperlink ref="A45" r:id="rId37" location="/dossie-acpp/1ab30686-5cf2-49bd-8792-91451ccaf2f1"/>
    <hyperlink ref="A46" r:id="rId38" location="/dossie-acpp/110ea2fc-a57f-4a28-bca4-ffd90009a943"/>
    <hyperlink ref="A47" r:id="rId39" location="/dossie-acpp/a5b53289-74c4-476c-a777-daab0c01150b"/>
    <hyperlink ref="A53" r:id="rId40" location="/dossie-acpp/0c818532-45ad-481e-aae7-b0cc24608877"/>
    <hyperlink ref="A48" r:id="rId41" location="/dossie-acpp/fc778272-1e6e-4c9e-975f-0b6f23a9dbe5"/>
    <hyperlink ref="A49" r:id="rId42" location="/dossie-acpp/96a8313b-266b-4ad5-b0c2-810199905513"/>
    <hyperlink ref="A50" r:id="rId43" location="/dossie-acpp/7388fc90-ae10-4202-8838-7592cf9e4067"/>
    <hyperlink ref="A21" r:id="rId44" location="/dossie-acpp/2d569476-9683-4aef-a8f6-1cda7cd5a29a"/>
    <hyperlink ref="A22" r:id="rId45" location="/dossie-acpp/8de8f012-fd7c-40cf-94c1-7507c167c302"/>
    <hyperlink ref="A28" r:id="rId46" location="/dossie-acpp/fe837d52-538d-4ef2-b2df-f00b538f627e"/>
    <hyperlink ref="A32" r:id="rId47" location="/dossie-acpp/cbddcf79-df24-401c-96c4-498f524bed7c"/>
    <hyperlink ref="A38" r:id="rId48" location="/dossie-acpp/c607d7ad-be4b-4ca7-a7aa-fa5cda493dd7"/>
    <hyperlink ref="A41" r:id="rId49" location="/dossie-acpp/83376e5b-e85f-4d73-9986-6029eaebc574"/>
    <hyperlink ref="A52" r:id="rId50" location="/dossie-acpp/98df1d7e-bcd6-4ebf-8f15-0fc3e77b6549"/>
    <hyperlink ref="A55" r:id="rId51" location="/dossie-acpp/b29c2cb1-0c0e-44ac-97c2-9f5707e61ac2"/>
  </hyperlinks>
  <pageMargins left="0.7" right="0.7" top="0.75" bottom="0.75" header="0.3" footer="0.3"/>
  <pageSetup orientation="portrait" verticalDpi="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Vozila_baza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</dc:creator>
  <cp:lastModifiedBy>Marko Mitevski</cp:lastModifiedBy>
  <dcterms:created xsi:type="dcterms:W3CDTF">2022-02-23T10:17:03Z</dcterms:created>
  <dcterms:modified xsi:type="dcterms:W3CDTF">2022-03-16T09:22:15Z</dcterms:modified>
</cp:coreProperties>
</file>