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ocuments\od star kompjuter\D-disk\AAA CCC materijali\BIRN\Возила\"/>
    </mc:Choice>
  </mc:AlternateContent>
  <xr:revisionPtr revIDLastSave="0" documentId="13_ncr:1_{C2DE48C5-1E58-4EF8-9A22-068D02AD56B3}" xr6:coauthVersionLast="47" xr6:coauthVersionMax="47" xr10:uidLastSave="{00000000-0000-0000-0000-000000000000}"/>
  <bookViews>
    <workbookView xWindow="-120" yWindow="-120" windowWidth="29040" windowHeight="17640" tabRatio="563" xr2:uid="{00000000-000D-0000-FFFF-FFFF00000000}"/>
  </bookViews>
  <sheets>
    <sheet name="Патнички" sheetId="7" r:id="rId1"/>
    <sheet name="Комерцијални" sheetId="6" r:id="rId2"/>
    <sheet name="Половни" sheetId="4" r:id="rId3"/>
  </sheets>
  <definedNames>
    <definedName name="_xlnm._FilterDatabase" localSheetId="1" hidden="1">Комерцијални!$A$1:$N$39</definedName>
    <definedName name="_xlnm._FilterDatabase" localSheetId="0" hidden="1">Патнички!$A$1:$N$73</definedName>
  </definedNames>
  <calcPr calcId="191029"/>
</workbook>
</file>

<file path=xl/calcChain.xml><?xml version="1.0" encoding="utf-8"?>
<calcChain xmlns="http://schemas.openxmlformats.org/spreadsheetml/2006/main">
  <c r="K9" i="6" l="1"/>
  <c r="N9" i="6"/>
  <c r="J40" i="6"/>
  <c r="K40" i="6" s="1"/>
  <c r="N40" i="6"/>
  <c r="N67" i="7"/>
  <c r="J67" i="7"/>
  <c r="K67" i="7" s="1"/>
  <c r="N66" i="7"/>
  <c r="J66" i="7"/>
  <c r="K66" i="7" s="1"/>
  <c r="N65" i="7"/>
  <c r="J65" i="7"/>
  <c r="K65" i="7" s="1"/>
  <c r="N64" i="7"/>
  <c r="J64" i="7"/>
  <c r="K64" i="7" s="1"/>
  <c r="N63" i="7"/>
  <c r="J63" i="7"/>
  <c r="K63" i="7" s="1"/>
  <c r="N62" i="7"/>
  <c r="J62" i="7"/>
  <c r="K62" i="7" s="1"/>
  <c r="N61" i="7"/>
  <c r="J61" i="7"/>
  <c r="K61" i="7" s="1"/>
  <c r="N60" i="7"/>
  <c r="J60" i="7"/>
  <c r="K60" i="7" s="1"/>
  <c r="N59" i="7"/>
  <c r="J59" i="7"/>
  <c r="K59" i="7" s="1"/>
  <c r="N58" i="7"/>
  <c r="J58" i="7"/>
  <c r="K58" i="7" s="1"/>
  <c r="N57" i="7"/>
  <c r="J57" i="7"/>
  <c r="K57" i="7" s="1"/>
  <c r="N56" i="7"/>
  <c r="J56" i="7"/>
  <c r="K56" i="7" s="1"/>
  <c r="N55" i="7"/>
  <c r="J55" i="7"/>
  <c r="K55" i="7" s="1"/>
  <c r="N54" i="7"/>
  <c r="J54" i="7"/>
  <c r="K54" i="7" s="1"/>
  <c r="N53" i="7"/>
  <c r="J53" i="7"/>
  <c r="K53" i="7" s="1"/>
  <c r="N52" i="7"/>
  <c r="J52" i="7"/>
  <c r="K52" i="7" s="1"/>
  <c r="N51" i="7"/>
  <c r="J51" i="7"/>
  <c r="K51" i="7" s="1"/>
  <c r="N50" i="7"/>
  <c r="J50" i="7"/>
  <c r="K50" i="7" s="1"/>
  <c r="N49" i="7"/>
  <c r="J49" i="7"/>
  <c r="K49" i="7" s="1"/>
  <c r="N48" i="7"/>
  <c r="K48" i="7"/>
  <c r="N47" i="7"/>
  <c r="J47" i="7"/>
  <c r="K47" i="7" s="1"/>
  <c r="N46" i="7"/>
  <c r="J46" i="7"/>
  <c r="K46" i="7" s="1"/>
  <c r="N45" i="7"/>
  <c r="J45" i="7"/>
  <c r="K45" i="7" s="1"/>
  <c r="N44" i="7"/>
  <c r="J44" i="7"/>
  <c r="K44" i="7" s="1"/>
  <c r="N43" i="7"/>
  <c r="J43" i="7"/>
  <c r="K43" i="7" s="1"/>
  <c r="N42" i="7"/>
  <c r="K42" i="7"/>
  <c r="N41" i="7"/>
  <c r="J41" i="7"/>
  <c r="K41" i="7" s="1"/>
  <c r="N40" i="7"/>
  <c r="J40" i="7"/>
  <c r="K40" i="7" s="1"/>
  <c r="N39" i="7"/>
  <c r="J39" i="7"/>
  <c r="K39" i="7" s="1"/>
  <c r="N38" i="7"/>
  <c r="J38" i="7"/>
  <c r="K38" i="7" s="1"/>
  <c r="N37" i="7"/>
  <c r="J37" i="7"/>
  <c r="K37" i="7" s="1"/>
  <c r="N36" i="7"/>
  <c r="J36" i="7"/>
  <c r="K36" i="7" s="1"/>
  <c r="N35" i="7"/>
  <c r="J35" i="7"/>
  <c r="K35" i="7" s="1"/>
  <c r="N34" i="7"/>
  <c r="J34" i="7"/>
  <c r="K34" i="7" s="1"/>
  <c r="N33" i="7"/>
  <c r="J33" i="7"/>
  <c r="K33" i="7" s="1"/>
  <c r="N32" i="7"/>
  <c r="J32" i="7"/>
  <c r="K32" i="7" s="1"/>
  <c r="N31" i="7"/>
  <c r="J31" i="7"/>
  <c r="K31" i="7" s="1"/>
  <c r="N30" i="7"/>
  <c r="J30" i="7"/>
  <c r="K30" i="7" s="1"/>
  <c r="N29" i="7"/>
  <c r="J29" i="7"/>
  <c r="K29" i="7" s="1"/>
  <c r="N28" i="7"/>
  <c r="J28" i="7"/>
  <c r="K28" i="7" s="1"/>
  <c r="N27" i="7"/>
  <c r="J27" i="7"/>
  <c r="K27" i="7" s="1"/>
  <c r="N26" i="7"/>
  <c r="J26" i="7"/>
  <c r="K26" i="7" s="1"/>
  <c r="N25" i="7"/>
  <c r="J25" i="7"/>
  <c r="K25" i="7" s="1"/>
  <c r="N24" i="7"/>
  <c r="K24" i="7"/>
  <c r="N23" i="7"/>
  <c r="J23" i="7"/>
  <c r="K23" i="7" s="1"/>
  <c r="N22" i="7"/>
  <c r="J22" i="7"/>
  <c r="K22" i="7" s="1"/>
  <c r="N21" i="7"/>
  <c r="J21" i="7"/>
  <c r="K21" i="7" s="1"/>
  <c r="N20" i="7"/>
  <c r="J20" i="7"/>
  <c r="K20" i="7" s="1"/>
  <c r="N19" i="7"/>
  <c r="J19" i="7"/>
  <c r="K19" i="7" s="1"/>
  <c r="N18" i="7"/>
  <c r="K18" i="7"/>
  <c r="N17" i="7"/>
  <c r="K17" i="7"/>
  <c r="N16" i="7"/>
  <c r="J16" i="7"/>
  <c r="K16" i="7" s="1"/>
  <c r="N15" i="7"/>
  <c r="K15" i="7"/>
  <c r="N14" i="7"/>
  <c r="J14" i="7"/>
  <c r="K14" i="7" s="1"/>
  <c r="N13" i="7"/>
  <c r="J13" i="7"/>
  <c r="K13" i="7" s="1"/>
  <c r="N12" i="7"/>
  <c r="J12" i="7"/>
  <c r="K12" i="7" s="1"/>
  <c r="N11" i="7"/>
  <c r="J11" i="7"/>
  <c r="K11" i="7" s="1"/>
  <c r="N10" i="7"/>
  <c r="J10" i="7"/>
  <c r="K10" i="7" s="1"/>
  <c r="N9" i="7"/>
  <c r="K9" i="7"/>
  <c r="N8" i="7"/>
  <c r="J8" i="7"/>
  <c r="K8" i="7" s="1"/>
  <c r="N7" i="7"/>
  <c r="K7" i="7"/>
  <c r="N6" i="7"/>
  <c r="K6" i="7"/>
  <c r="N5" i="7"/>
  <c r="K5" i="7"/>
  <c r="N4" i="7"/>
  <c r="K4" i="7"/>
  <c r="N3" i="7"/>
  <c r="J3" i="7"/>
  <c r="K3" i="7" s="1"/>
  <c r="N2" i="7"/>
  <c r="J2" i="7"/>
  <c r="K2" i="7" s="1"/>
  <c r="N11" i="4"/>
  <c r="J11" i="4"/>
  <c r="K11" i="4" s="1"/>
  <c r="N10" i="4"/>
  <c r="J10" i="4"/>
  <c r="K10" i="4" s="1"/>
  <c r="N9" i="4"/>
  <c r="J9" i="4"/>
  <c r="K9" i="4" s="1"/>
  <c r="N8" i="4"/>
  <c r="J8" i="4"/>
  <c r="K8" i="4" s="1"/>
  <c r="N11" i="6"/>
  <c r="J11" i="6"/>
  <c r="K11" i="6" s="1"/>
  <c r="N23" i="6"/>
  <c r="J23" i="6"/>
  <c r="K23" i="6" s="1"/>
  <c r="N30" i="6"/>
  <c r="J30" i="6"/>
  <c r="K30" i="6" s="1"/>
  <c r="N38" i="6"/>
  <c r="J38" i="6"/>
  <c r="K38" i="6" s="1"/>
  <c r="N25" i="6"/>
  <c r="J25" i="6"/>
  <c r="K25" i="6" s="1"/>
  <c r="N32" i="6"/>
  <c r="N18" i="6"/>
  <c r="J18" i="6"/>
  <c r="K18" i="6" s="1"/>
  <c r="N19" i="6"/>
  <c r="J19" i="6"/>
  <c r="K19" i="6" s="1"/>
  <c r="N17" i="4"/>
  <c r="J17" i="4"/>
  <c r="K17" i="4" s="1"/>
  <c r="N2" i="4"/>
  <c r="J2" i="4"/>
  <c r="K2" i="4" s="1"/>
  <c r="N5" i="4"/>
  <c r="J5" i="4"/>
  <c r="K5" i="4" s="1"/>
  <c r="N4" i="4"/>
  <c r="J4" i="4"/>
  <c r="K4" i="4" s="1"/>
  <c r="N16" i="4"/>
  <c r="J16" i="4"/>
  <c r="K16" i="4" s="1"/>
  <c r="N15" i="4"/>
  <c r="J15" i="4"/>
  <c r="K15" i="4" s="1"/>
  <c r="N14" i="4"/>
  <c r="J14" i="4"/>
  <c r="K14" i="4" s="1"/>
  <c r="N13" i="4"/>
  <c r="J13" i="4"/>
  <c r="K13" i="4" s="1"/>
  <c r="N3" i="4"/>
  <c r="J3" i="4"/>
  <c r="K3" i="4" s="1"/>
  <c r="N12" i="4"/>
  <c r="J12" i="4"/>
  <c r="K12" i="4" s="1"/>
  <c r="N7" i="4"/>
  <c r="J7" i="4"/>
  <c r="K7" i="4" s="1"/>
  <c r="N6" i="4"/>
  <c r="J6" i="4"/>
  <c r="K6" i="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B91027E-BFCB-4F7A-9F17-9EC60E7C3D57}" keepAlive="1" name="Query - Errors in vozil Contracts" description="Connection to the 'Errors in vozil Contracts' query in the workbook." type="5" refreshedVersion="0" background="1">
    <dbPr connection="Provider=Microsoft.Mashup.OleDb.1;Data Source=$Workbook$;Location=&quot;Errors in vozil Contracts&quot;;Extended Properties=&quot;&quot;" command="SELECT * FROM [Errors in vozil Contracts]"/>
  </connection>
  <connection id="2" xr16:uid="{920C6FFF-BDCE-4DC0-BE69-FDA878FE642B}" keepAlive="1" name="Query - vozil Contracts" description="Connection to the 'vozil Contracts' query in the workbook." type="5" refreshedVersion="8" background="1" saveData="1">
    <dbPr connection="Provider=Microsoft.Mashup.OleDb.1;Data Source=$Workbook$;Location=&quot;vozil Contracts&quot;;Extended Properties=&quot;&quot;" command="SELECT * FROM [vozil Contracts]"/>
  </connection>
</connections>
</file>

<file path=xl/sharedStrings.xml><?xml version="1.0" encoding="utf-8"?>
<sst xmlns="http://schemas.openxmlformats.org/spreadsheetml/2006/main" count="945" uniqueCount="395">
  <si>
    <t>Министерство за внатрешни работи на РСМ</t>
  </si>
  <si>
    <t>Возила согласно Договор за донација од Чешка</t>
  </si>
  <si>
    <t>Отворена постапка</t>
  </si>
  <si>
    <t>Друштво за внатрешна и надворешна трговија ЕУРОИМПЕКС ДОО увоз-извоз Скопје</t>
  </si>
  <si>
    <t>Друштво за промет и услуги  АУТОМОТИВ ГРУП ДООЕЛ Скопје</t>
  </si>
  <si>
    <t>Друштво за производство трговија и услуги АУТОМОБИЛЕ-СК ДОО експорт-импорт Скопје</t>
  </si>
  <si>
    <t>Акционерско друштво за производство на електрична енергија ЕЛЕКТРАНИ НА СЕВЕРНА МАКЕДОНИЈА, во државна сопственост, Скопје</t>
  </si>
  <si>
    <t>Возила</t>
  </si>
  <si>
    <t>Друштво за внатрешен и надворешен промет АУТОМАКЕДОНИЈА АД Скопје</t>
  </si>
  <si>
    <t>Друштво за трговија и услуги МОЈ ДИЛЕР ДООЕЛ Скопје</t>
  </si>
  <si>
    <t>АД МЕПСО</t>
  </si>
  <si>
    <t>Служба за општи и заеднички работи на Владата на Република Северна Македонија</t>
  </si>
  <si>
    <t>Друштво за производство, трговија и услуги ГРАНД АУТО ДООЕЛ Скопје</t>
  </si>
  <si>
    <t>Набавка на товарни, теренски за превоз на разни материјали и работници, патнички моторни возила (минибус, мали товарни возила PICK UP, комбиња и др.) за потребите на подружниците на АД ЕСМ (Дирекција)</t>
  </si>
  <si>
    <t>Друштво за производство, трговија и услуги ДЕЛУКС-АУТО ДООЕЛ увоз-извоз Куманово</t>
  </si>
  <si>
    <t>Државна видеолотарија на Република Македонија</t>
  </si>
  <si>
    <t>08384/2023</t>
  </si>
  <si>
    <t>ЈП Комуналец - Кавадарци</t>
  </si>
  <si>
    <t>Набавка на патничко моторно возило, комбинирано моторно возило и специјални возила за износ на смет преку финансиски лизинг</t>
  </si>
  <si>
    <t>10009/2023</t>
  </si>
  <si>
    <t>ЈЗУ Центар за јавно здравје - Скопје</t>
  </si>
  <si>
    <t>Набавка на возила</t>
  </si>
  <si>
    <t>Друштво за трговија и услуги АДВАНС МЕДИЈА ДООЕЛ увоз-извоз Скопје</t>
  </si>
  <si>
    <t>Ј.У.Национален Парк Маврово</t>
  </si>
  <si>
    <t>15886/2023</t>
  </si>
  <si>
    <t>ЈРП Македонска Радиотелевизија</t>
  </si>
  <si>
    <t>13613/2023</t>
  </si>
  <si>
    <t>Јавно претпријатие за превоз на патници ГРАДСКИ ПРЕВОЗ КАВАДАРЦИ</t>
  </si>
  <si>
    <t>ЈКП Гази Баба-2007</t>
  </si>
  <si>
    <t>ЈП Водовод Куманово</t>
  </si>
  <si>
    <t>Акционерско друштво Водостопанство на Република Северна Македонија, во државна сопственост, Скопје</t>
  </si>
  <si>
    <t>20619/2023</t>
  </si>
  <si>
    <t>20954/2023</t>
  </si>
  <si>
    <t>11971/2023</t>
  </si>
  <si>
    <t>Набавка на моторни возила</t>
  </si>
  <si>
    <t>18080/2023</t>
  </si>
  <si>
    <t>Набавка на теренски возила по пат на финансиски лизинг</t>
  </si>
  <si>
    <t>Центар за развој на Југоисточниот плански регион Струмица</t>
  </si>
  <si>
    <t>Агенција за национална безбедност на Република Северна Македонија Скопје</t>
  </si>
  <si>
    <t>19484/2023</t>
  </si>
  <si>
    <t>Набавка на нови моторни возила</t>
  </si>
  <si>
    <t>ЈКП Дервен Велес</t>
  </si>
  <si>
    <t>03438/2024</t>
  </si>
  <si>
    <t>Моторни возила по пат на оперативен лизинг</t>
  </si>
  <si>
    <t>Друштво за лизинг ПОРШЕ ЛИЗИНГ ДООЕЛ Скопје</t>
  </si>
  <si>
    <t>02472/2024</t>
  </si>
  <si>
    <t>04429/2024</t>
  </si>
  <si>
    <t>Набавка на моторни возила сукцесивно во период од 1 година  преку оперативен лизинг</t>
  </si>
  <si>
    <t>05398/2024</t>
  </si>
  <si>
    <t>Патнички моторни возила</t>
  </si>
  <si>
    <t>Општина Карбинци</t>
  </si>
  <si>
    <t>ЈПКД Комуналец - Струмица</t>
  </si>
  <si>
    <t>15201/2024</t>
  </si>
  <si>
    <t>Возила за полиција</t>
  </si>
  <si>
    <t>Друштво за трговија на големо и мало, продажба, одржување и поправка на моторни возила и услуги ЈОСИФОВ ДООЕЛ увоз-извоз Битола</t>
  </si>
  <si>
    <t>15661/2024</t>
  </si>
  <si>
    <t>Друштво за промет, транспорт и услуги ЛАДРУС ДООЕЛ Скопје</t>
  </si>
  <si>
    <t>15833/2024</t>
  </si>
  <si>
    <t>Министерство за енергетика, рударство и минерални суровини</t>
  </si>
  <si>
    <t>Нови патнички моторни  возила</t>
  </si>
  <si>
    <t>17659/2024</t>
  </si>
  <si>
    <t>Моторни возила</t>
  </si>
  <si>
    <t>Центар за развој на Пелагонискиот плански регион</t>
  </si>
  <si>
    <t>Друштво за производство,промет и услуги АБЦ-БРОТХЕР ДООЕЛ  Скопје</t>
  </si>
  <si>
    <t>10732/2022</t>
  </si>
  <si>
    <t>Друштво за трговија и услуги АВТОНОВА ДОО експорт-импорт Скопје</t>
  </si>
  <si>
    <t>Набавки од мала вредност</t>
  </si>
  <si>
    <t>Општина Кочани</t>
  </si>
  <si>
    <t>Општина Петровец</t>
  </si>
  <si>
    <t>Општина Карпош</t>
  </si>
  <si>
    <t>Општина Ранковце</t>
  </si>
  <si>
    <t>Државна комисија за жалби по јавни набавки</t>
  </si>
  <si>
    <t>Општина Ресен</t>
  </si>
  <si>
    <t>ЈУОДГ „Мајски Цвет“–Карпош-Скопје</t>
  </si>
  <si>
    <t>Општина Свети Николе</t>
  </si>
  <si>
    <t>Општина Кичево</t>
  </si>
  <si>
    <t>Комисија за хартии од вредност</t>
  </si>
  <si>
    <t>Општина Старо Нагоричане</t>
  </si>
  <si>
    <t>Биро за регионален развој</t>
  </si>
  <si>
    <t>АГРО - БЕРЗА Скопје</t>
  </si>
  <si>
    <t>Основен суд Крива Паланка</t>
  </si>
  <si>
    <t>Друштво за снабдување со топлинска енергија ЕСМ СНАБДУВАЊЕ СО ТОПЛИНА ДООЕЛ Скопје</t>
  </si>
  <si>
    <t>Општина Ѓорче Петров</t>
  </si>
  <si>
    <t>ЈКП Водовод и канализација - Прилеп</t>
  </si>
  <si>
    <t>ОЈУДГ Младост Тетово</t>
  </si>
  <si>
    <t>ЈЗУ Општа болница Кичево</t>
  </si>
  <si>
    <t>Народен правобранител</t>
  </si>
  <si>
    <t>Друштво за трговија и услуги ПП СЕРВИС АУТО ДООЕЛ Петровец</t>
  </si>
  <si>
    <t>ЈП Колекторски Систем</t>
  </si>
  <si>
    <t>Јавна Установа НАЦИОНАЛЕН ПАРК ШАР ПЛАНИНА</t>
  </si>
  <si>
    <t>ЈЗУ Здравствен дом Битола</t>
  </si>
  <si>
    <t>Општина Чашка</t>
  </si>
  <si>
    <t>ЈОУДГ „Наша иднина“ Прилеп</t>
  </si>
  <si>
    <t>ЕЛС - Општина Прилеп</t>
  </si>
  <si>
    <t>Фонд за осигурување на депозити</t>
  </si>
  <si>
    <t>ОУ Кочо Рацин Кратово</t>
  </si>
  <si>
    <t>ЈОУДГ ВИНОЖИТО Сопиште</t>
  </si>
  <si>
    <t>Набавка на теренско возило џип</t>
  </si>
  <si>
    <t>Државен универзитет ГОЦЕ ДЕЛЧЕВ Штип</t>
  </si>
  <si>
    <t>Универзитет „Мајка Тереза“ во Скопје</t>
  </si>
  <si>
    <t>ЈУДГ 25 МАЈ - Скопје</t>
  </si>
  <si>
    <t>Општина Шуто Оризари</t>
  </si>
  <si>
    <t>19856/2024</t>
  </si>
  <si>
    <t>Детска градинка ЈАБОЛЧИЊА,Јегуновце</t>
  </si>
  <si>
    <t>Набавка на моторно возило</t>
  </si>
  <si>
    <t>Друштво за транспорт,производство,трговија и услуги ФЕРНА-ТРАНС експорт-импорт ДООЕЛ с.Желино</t>
  </si>
  <si>
    <t>ЈОУДГ- Детска градинка “Рада Поцева“ - Кавадарци</t>
  </si>
  <si>
    <t>Друштво за производство, трговија, сообраќај, угостителство, услуги и друго С У Л А - 06 увоз-извоз ДООЕЛ с.Трапчин Дол</t>
  </si>
  <si>
    <t>ЕЛС Општина Берово</t>
  </si>
  <si>
    <t>Јавна Установа Национален парк Пелистер-Битола</t>
  </si>
  <si>
    <t>Општина Маврово и Ростушe</t>
  </si>
  <si>
    <t>Трговско друштво за трговија со возила и резервни делови ТОЈОТА АВТО ЦЕНТАР ДООЕЛ експорт-импорт Скопје</t>
  </si>
  <si>
    <t>ЈОУДГ„РОСИЦА“-Ѓорче Петров-Скопје</t>
  </si>
  <si>
    <t>ЈП ГРАДСКИ ПАРКИНГ - ТЕТОВО Тетово</t>
  </si>
  <si>
    <t>Поедноставена отворена постапка</t>
  </si>
  <si>
    <t>18424/2023</t>
  </si>
  <si>
    <t>Набавка на службено патничко возило за потребите на Универзитетот „Мајка Тереза“ во Скопје</t>
  </si>
  <si>
    <t>17478/2023</t>
  </si>
  <si>
    <t>ЈУДГ Детска радост - Гостивар</t>
  </si>
  <si>
    <t>18071/2023</t>
  </si>
  <si>
    <t>Набавка на возило</t>
  </si>
  <si>
    <t>16598/2023</t>
  </si>
  <si>
    <t>Набавка на половни патнички моторни  возила за потребите на Општина Кочани</t>
  </si>
  <si>
    <t>Трговско друштво за вработување на инвалидни лица, заштитно друштво за трговија, производство и услуги ОФИС ЕКСПРЕС ДООЕЛ Кочани</t>
  </si>
  <si>
    <t>17075/2023</t>
  </si>
  <si>
    <t>Набавка на ново лесно теренско возило</t>
  </si>
  <si>
    <t>18407/2023</t>
  </si>
  <si>
    <t>Половно патничко моторно возило за потребите на Општина Карбинци</t>
  </si>
  <si>
    <t>19857/2023</t>
  </si>
  <si>
    <t>Набавка на четири основни средства-комбинирани патнички возила со простор за складирање</t>
  </si>
  <si>
    <t>Друштво за трговија, производство и услуги АГРО ИЛИНДЕН ДС ДООЕЛ експорт – импорт Марино, Илинден</t>
  </si>
  <si>
    <t>17121/2023</t>
  </si>
  <si>
    <t>Купување на моторно возило 4x4</t>
  </si>
  <si>
    <t>20355/2023</t>
  </si>
  <si>
    <t>Набавка на моторно возило - патнички автомобил за потребите на Општина Берово</t>
  </si>
  <si>
    <t>17049/2023</t>
  </si>
  <si>
    <t>Возило - suv</t>
  </si>
  <si>
    <t>21376/2023</t>
  </si>
  <si>
    <t>Набавка на патичко моторно возило за потребите на Општина Ранковце</t>
  </si>
  <si>
    <t>22691/2023</t>
  </si>
  <si>
    <t>Патничко моторно возило</t>
  </si>
  <si>
    <t>20648/2023</t>
  </si>
  <si>
    <t>Општина Арачиново</t>
  </si>
  <si>
    <t>Набавка на патничко моторно возило за возен парк на Општина Арачиново</t>
  </si>
  <si>
    <t>Друштво за трговија ОНЕ АУТО ДООЕЛ Скопје</t>
  </si>
  <si>
    <t>00009/2024</t>
  </si>
  <si>
    <t>Набавка на патничко моторно возило за потребите на КХВ</t>
  </si>
  <si>
    <t>01012/2024</t>
  </si>
  <si>
    <t>Набавка на службено моторно возило</t>
  </si>
  <si>
    <t>06200/2024</t>
  </si>
  <si>
    <t>УКИМ Земјоделски институт-Скопје</t>
  </si>
  <si>
    <t>набавка на половно патничко моторно возило</t>
  </si>
  <si>
    <t>05183/2024</t>
  </si>
  <si>
    <t>Набавка на едно ново патничко моторно возило</t>
  </si>
  <si>
    <t>16958/2023</t>
  </si>
  <si>
    <t>Набавка на возило за потребите на Општинска администрација на Општина Старо Нагоричане</t>
  </si>
  <si>
    <t>19197/2023</t>
  </si>
  <si>
    <t>Купување на моторно возило</t>
  </si>
  <si>
    <t>19031/2023</t>
  </si>
  <si>
    <t>Набавка на половни транспортни моторни возила за потребите на Општина Кичево</t>
  </si>
  <si>
    <t>15901/2023</t>
  </si>
  <si>
    <t>Ј.З.У.Институт за јавно здравје на Република Северна Македонија Скопје</t>
  </si>
  <si>
    <t>16726/2023</t>
  </si>
  <si>
    <t>Возила(патнички)</t>
  </si>
  <si>
    <t>ФОД ДООЕЛ - Новаци, АД ЕСМ Скопје</t>
  </si>
  <si>
    <t>12995/2023</t>
  </si>
  <si>
    <t>Набавка на патничко моторно возило за потребите на Општина Карпош</t>
  </si>
  <si>
    <t>18007/2023</t>
  </si>
  <si>
    <t>Ј.О.У.Д.Г Рахилка Гонева Свети Николе</t>
  </si>
  <si>
    <t>Набавка на моторно возило за транспорт на луѓе и стоки</t>
  </si>
  <si>
    <t>16196/2023</t>
  </si>
  <si>
    <t>Друштво за производство, трговија и услуги МАРИЈА ПОЛИ ПЛАСТ ДООЕЛ Струмица</t>
  </si>
  <si>
    <t>07852/2023</t>
  </si>
  <si>
    <t>Службено возило</t>
  </si>
  <si>
    <t>08629/2023</t>
  </si>
  <si>
    <t>Набавка на моторно возило-патнички автомобил</t>
  </si>
  <si>
    <t>11785/2023</t>
  </si>
  <si>
    <t>11383/2023</t>
  </si>
  <si>
    <t>Набавка на возило за транспорт на храна</t>
  </si>
  <si>
    <t>14141/2023</t>
  </si>
  <si>
    <t>Набавка на половно теренско возило</t>
  </si>
  <si>
    <t>15167/2022</t>
  </si>
  <si>
    <t>оволни моторни возила</t>
  </si>
  <si>
    <t>Друштво за производство транспорт трговија и услуги СЦ ЦАРС ДООЕЛ  Експорт Импорт с.Порој Тетово Shoqeri per prodhim transport tregti dhe sherbime SC CARS SHPKNJP Eksport Import f. Poroj Tetove</t>
  </si>
  <si>
    <t>01672/2023</t>
  </si>
  <si>
    <t>Набавка на мало товарно возило Пик-ап</t>
  </si>
  <si>
    <t>01336/2023</t>
  </si>
  <si>
    <t>04468/2023</t>
  </si>
  <si>
    <t>Набавка на моторно возило - патнички автомобил</t>
  </si>
  <si>
    <t>02642/2023</t>
  </si>
  <si>
    <t>02878/2023</t>
  </si>
  <si>
    <t>Комерцијално возило</t>
  </si>
  <si>
    <t>18212/2024</t>
  </si>
  <si>
    <t>Набавка на товарни моторни возила</t>
  </si>
  <si>
    <t>18187/2024</t>
  </si>
  <si>
    <t>ОУ Дедо Иљо Малешевски - Берово</t>
  </si>
  <si>
    <t>Набавка на ново патничко моторно возило</t>
  </si>
  <si>
    <t>13223/2024</t>
  </si>
  <si>
    <t>Основен суд Кичево</t>
  </si>
  <si>
    <t>Kупување на возило</t>
  </si>
  <si>
    <t>15350/2024</t>
  </si>
  <si>
    <t>СОСУ„Илинден“</t>
  </si>
  <si>
    <t>Набавка на моторно возило (патничко комбе)</t>
  </si>
  <si>
    <t>13174/2024</t>
  </si>
  <si>
    <t>11871/2024</t>
  </si>
  <si>
    <t>НАБАВКА НА 2 (две) НОВИ ВОЗИЛА ЗА ПОТРЕБИТЕ НА ОПШТИНА ЧАШКА</t>
  </si>
  <si>
    <t>09283/2024</t>
  </si>
  <si>
    <t>Набавка на едно (1) патничко моторно возило за службени потреби со оперативен лизинг, за период од 36 месеци</t>
  </si>
  <si>
    <t>09890/2024</t>
  </si>
  <si>
    <t>20544/2024</t>
  </si>
  <si>
    <t>Набавка на нови товарни  возила</t>
  </si>
  <si>
    <t>02088/2022</t>
  </si>
  <si>
    <t>Набавка на моторно возило за потребите на ЈУДГ 25 Мај Гази Баба</t>
  </si>
  <si>
    <t>18404/2024</t>
  </si>
  <si>
    <t>17791/2024</t>
  </si>
  <si>
    <t>20634/2024</t>
  </si>
  <si>
    <t>Јавно претпријатие за енергетски дејности “Струмица-Гас“ Струмица</t>
  </si>
  <si>
    <t>12179/2022</t>
  </si>
  <si>
    <t>Набавка на теренско возило</t>
  </si>
  <si>
    <t>Друштво за трговија и услуги на големо и мало УАЗ ПАТРИОТ ДООЕЛ увоз-извоз Радовиш</t>
  </si>
  <si>
    <t>09038/2022</t>
  </si>
  <si>
    <t>Набавка на комбинирано моторно возило</t>
  </si>
  <si>
    <t>04669/2022</t>
  </si>
  <si>
    <t>02021/2022</t>
  </si>
  <si>
    <t>16157/2024</t>
  </si>
  <si>
    <t>Набавка на Патничко моторно возило</t>
  </si>
  <si>
    <t>06430/2024</t>
  </si>
  <si>
    <t>01886/2024</t>
  </si>
  <si>
    <t>Теренско возило</t>
  </si>
  <si>
    <t>18316/2023</t>
  </si>
  <si>
    <t>Друштво за производство трговија и услуги БИГ МИЏО ДООЕЛ с.Стојаково Богданци</t>
  </si>
  <si>
    <t>15163/2023</t>
  </si>
  <si>
    <t>Набавка на патничко моторно возило по пат на финасиски лизинг</t>
  </si>
  <si>
    <t>14702/2023</t>
  </si>
  <si>
    <t>набавка на две патнички моторни возилa за потребите на општина Пробиштип на одложено плаќање преку финансиски лизинг</t>
  </si>
  <si>
    <t>17226/2023</t>
  </si>
  <si>
    <t>19868/2023</t>
  </si>
  <si>
    <t>ЈОУДГ Гоце Делчев - Пробиштип</t>
  </si>
  <si>
    <t>09168/2023</t>
  </si>
  <si>
    <t>Товарно моторно возило за пренос на храна</t>
  </si>
  <si>
    <t>04851/2023</t>
  </si>
  <si>
    <t>Лесни возила, пикапи</t>
  </si>
  <si>
    <t>03949/2023</t>
  </si>
  <si>
    <t>ЈОУДГ 11 Септември - Ресен</t>
  </si>
  <si>
    <t>Набавка на ново комбинирано моторно возило - N1 (ПИК АП)</t>
  </si>
  <si>
    <t>04591/2023</t>
  </si>
  <si>
    <t>Набавка на 3 возила за вработените на терен</t>
  </si>
  <si>
    <t>Марка</t>
  </si>
  <si>
    <t>Модел</t>
  </si>
  <si>
    <t>Единечна цена ден</t>
  </si>
  <si>
    <t>Единечна цена евра</t>
  </si>
  <si>
    <t>Вкупно евра</t>
  </si>
  <si>
    <t>Количина</t>
  </si>
  <si>
    <t xml:space="preserve">Fiat </t>
  </si>
  <si>
    <t>Peugeot</t>
  </si>
  <si>
    <t>Volkswagen</t>
  </si>
  <si>
    <t>Ssangyong</t>
  </si>
  <si>
    <t>Opel</t>
  </si>
  <si>
    <t>Insignia GS Business Elegance</t>
  </si>
  <si>
    <t>?</t>
  </si>
  <si>
    <t>Друштво за трговија и услуги КИА НОРТХ МАЦЕДОНИА ДОО увоз извоз Скопје</t>
  </si>
  <si>
    <t>Sportage</t>
  </si>
  <si>
    <t>Kia</t>
  </si>
  <si>
    <t>Combo Life</t>
  </si>
  <si>
    <t>Zafira Life L3 2,0 dizel S&amp;S/180 KS AT8</t>
  </si>
  <si>
    <t>Skoda</t>
  </si>
  <si>
    <t>Karoq FL Sportline 2.0 TSI DSG 190ks 4x4</t>
  </si>
  <si>
    <t>408 Allure 1,6 PureTech 215 KS EAT 8</t>
  </si>
  <si>
    <t>3008 Active Pack 1,5 blue HDI, 130 KS EAT8</t>
  </si>
  <si>
    <t>Rifter 1,2 PureTech 110 KS</t>
  </si>
  <si>
    <t>Теренски возила</t>
  </si>
  <si>
    <t>Комерцијални возила</t>
  </si>
  <si>
    <t>Dacia</t>
  </si>
  <si>
    <t>Duster JD1</t>
  </si>
  <si>
    <t>Renault</t>
  </si>
  <si>
    <t>Austral Techno Mild Hybrid 160 auto</t>
  </si>
  <si>
    <t>Duster Extrem 1.5 dCi 115 4x4</t>
  </si>
  <si>
    <t>Duster Journey 1.5 dCi 115 4x4</t>
  </si>
  <si>
    <t>Duster Expression 1.5 dCi 115 4x4</t>
  </si>
  <si>
    <t>2008 Active 1,2 PureTech 100 KS</t>
  </si>
  <si>
    <t>New Superb Selection 2.0 TDI DSG - 142 kw 4x4</t>
  </si>
  <si>
    <t>Karoq Selection 2.0 TDI 115 ks MT6</t>
  </si>
  <si>
    <t>3008 Allure Pack 1,5 blue HDI, 130 KS EAT 8</t>
  </si>
  <si>
    <t>Kamiq Essence 1.0 TSI DSG - EU6</t>
  </si>
  <si>
    <t>Corsa Edition 1,2 Direct Injection 100 KS Stop/Start</t>
  </si>
  <si>
    <t>Traveller Business L3 2.0 blueHdi/180 KS EAT8</t>
  </si>
  <si>
    <t>Megane Grancoupe 1.3 TCe 140</t>
  </si>
  <si>
    <t>Superb Selection 2.0 TDI 4x4 142 KS / 193 HP</t>
  </si>
  <si>
    <t>Octavia Essense 1.5 TSI 150 KS MT6</t>
  </si>
  <si>
    <t>Scala Essense 1.5 TSI 150 KS</t>
  </si>
  <si>
    <t>Sandero Stepway 1.0 Tce 90</t>
  </si>
  <si>
    <t>Ford</t>
  </si>
  <si>
    <t>Ranger XLT</t>
  </si>
  <si>
    <t>Boxer L4H2 2.0 HDI/130 KS, минибус 16 седишта</t>
  </si>
  <si>
    <t>Expert Combi (8+1) 2.0 Hdi/106 kw, минибус</t>
  </si>
  <si>
    <t>Citroen</t>
  </si>
  <si>
    <t xml:space="preserve">Mercedes </t>
  </si>
  <si>
    <t>Benz X/FX16/FX16H</t>
  </si>
  <si>
    <t>Octavia Ambition 2.0 TDI EVO DSG 150ks</t>
  </si>
  <si>
    <t>Fiorino 1.3 Mjt Cargo</t>
  </si>
  <si>
    <t>Octavia A8 Style 2.0 TDI 150 KS</t>
  </si>
  <si>
    <t>Clio (2018 година)</t>
  </si>
  <si>
    <t>Berlingo</t>
  </si>
  <si>
    <t>Foton</t>
  </si>
  <si>
    <t>Futian Conqueror Pickup 4WD</t>
  </si>
  <si>
    <t>Passat 1.6 TDI (2017 година)</t>
  </si>
  <si>
    <t>Doblo Combi 1.3 Mjet</t>
  </si>
  <si>
    <t>Fiorino Combi 1.3 JTD</t>
  </si>
  <si>
    <t>Superb Ambition 2.0 TDI DSG 200 KS 4x4</t>
  </si>
  <si>
    <t>New C4 X PureTech 100 S&amp;S BVM6</t>
  </si>
  <si>
    <t>Superb Ambition 2.0 TDI DSG 150 KS</t>
  </si>
  <si>
    <t>Superb Ambition 2.0 TDI EVO |DSG|150ks</t>
  </si>
  <si>
    <t xml:space="preserve">Jogger </t>
  </si>
  <si>
    <t>Astra Edition 1.2 Direct 110 KS MT6</t>
  </si>
  <si>
    <t>C3 PureTech 82 S&amp;S You</t>
  </si>
  <si>
    <t>Fiorino 1.3 Mjt Furgon</t>
  </si>
  <si>
    <t>Iveco</t>
  </si>
  <si>
    <t>Sprinter 311 CDI (2007)</t>
  </si>
  <si>
    <t>Sprinter 315 CDI (2009)</t>
  </si>
  <si>
    <t>Daily 65 c 15 bus 19.1 (2007)</t>
  </si>
  <si>
    <t>Daily 65C15V (2004)</t>
  </si>
  <si>
    <t>Berlingo N1 Blue HDI 100</t>
  </si>
  <si>
    <t>Korando - Digital 1.5 t-Gdi, 163ks, AT6 (automatic)</t>
  </si>
  <si>
    <t>Lada (2017)</t>
  </si>
  <si>
    <t>Toyota</t>
  </si>
  <si>
    <t>Rav 4 2.0 (2004)</t>
  </si>
  <si>
    <t>Fiat Auto s.p.a</t>
  </si>
  <si>
    <t>Doblo 1.3 mjt</t>
  </si>
  <si>
    <t>Hyundai</t>
  </si>
  <si>
    <t>Tuscon HEV Premium</t>
  </si>
  <si>
    <t>Jeep</t>
  </si>
  <si>
    <t>Compass 1.6 MJT MTX - SUV</t>
  </si>
  <si>
    <t>Fiat</t>
  </si>
  <si>
    <t>Doblo 1.3 Mjet Comb</t>
  </si>
  <si>
    <t>Corolla Sedan 1.5 petrol Comfort</t>
  </si>
  <si>
    <t>301 Allure 1.6 Vti AT6</t>
  </si>
  <si>
    <t>Duster 1.5 dCI 115 4x4</t>
  </si>
  <si>
    <t>Boxer L4H2 2.2 blueHDI/103 kw</t>
  </si>
  <si>
    <t>Caddy 5 Cargo 2.0 TDI 75ks</t>
  </si>
  <si>
    <t>Superb B9 Selection</t>
  </si>
  <si>
    <t>Duster 1.0 ECO 100 LPG</t>
  </si>
  <si>
    <t>Audi</t>
  </si>
  <si>
    <t>A8 (2010)</t>
  </si>
  <si>
    <t>Berlingo N1 M Blue HDI 100 Live pack</t>
  </si>
  <si>
    <t>C-Elysee Lilited Live Hdi 90 BVM</t>
  </si>
  <si>
    <t>Sandero Stepway 1.0 Tce 90 Expression</t>
  </si>
  <si>
    <t>Isuzu</t>
  </si>
  <si>
    <t>D-Max</t>
  </si>
  <si>
    <t>Superb Ambition 2.0 TDI 200 KS</t>
  </si>
  <si>
    <t>Scala Ambition 1.0 TSI</t>
  </si>
  <si>
    <t xml:space="preserve">Fabia Ambition 1.0 MPI </t>
  </si>
  <si>
    <t>Scala Ambition 1.0 TSI MT6 - 110 HP - EU6</t>
  </si>
  <si>
    <t>Combo 22 Edition Plus L1H1 increased 1.5 Diesel 102 MT6 N1</t>
  </si>
  <si>
    <t>Corsa 1.2/75ks MT5, N1</t>
  </si>
  <si>
    <t>Предмет на набавка</t>
  </si>
  <si>
    <t>Договорен орган</t>
  </si>
  <si>
    <t>Број на набавката</t>
  </si>
  <si>
    <t>Дата на договор</t>
  </si>
  <si>
    <t>Број на понуди</t>
  </si>
  <si>
    <t>Економски оператор</t>
  </si>
  <si>
    <t>Вкупна цена</t>
  </si>
  <si>
    <t>Набавка на лесно моторно патничко возило за потребите на ЕЛС-Општина Прилеп со одложено плаќање-финансиски лизинг во времетраење од 72 месеци</t>
  </si>
  <si>
    <t>Товарно моторно возило</t>
  </si>
  <si>
    <t>Musso Grand</t>
  </si>
  <si>
    <t>Трговско друштво СИНПЕКС ДОО Битола</t>
  </si>
  <si>
    <t>D12 4x4 + Politek</t>
  </si>
  <si>
    <t>Partner Furgon</t>
  </si>
  <si>
    <t>DFSK</t>
  </si>
  <si>
    <t xml:space="preserve"> C32r</t>
  </si>
  <si>
    <t>K02s</t>
  </si>
  <si>
    <t xml:space="preserve">UAZ </t>
  </si>
  <si>
    <t>Patriot</t>
  </si>
  <si>
    <t>Вкупна вредност</t>
  </si>
  <si>
    <t>Број на тендер</t>
  </si>
  <si>
    <t>Вид на постапка</t>
  </si>
  <si>
    <t>Општина Пробиштип</t>
  </si>
  <si>
    <t>Rifter Active Pack 1,5 blueHDI/75 kw</t>
  </si>
  <si>
    <t>22749/2022</t>
  </si>
  <si>
    <t>Partner crew cab N1 1,5 blue HDI</t>
  </si>
  <si>
    <t>12676/2024</t>
  </si>
  <si>
    <t>Општина Битола</t>
  </si>
  <si>
    <t>Набавка на патнички моторни возила по пат на оперативен лизинг за потребите на Општина Битола</t>
  </si>
  <si>
    <t>Octavia Fi Selection 2.0 TDI EVO DSG 150 KC</t>
  </si>
  <si>
    <t>Superb B9 Selection 2.0 TDI EVO DSG 193 KC 4x4</t>
  </si>
  <si>
    <t>Fabia Essemce 1.0 MPI MT 5 80 KC</t>
  </si>
  <si>
    <t>08777/2024</t>
  </si>
  <si>
    <t>Набавка на моторни возила сукцесивно во период од 1 година преку оперативен лизинг</t>
  </si>
  <si>
    <t>Octavia FL Selection 2.0 TDI DSG 110 kw</t>
  </si>
  <si>
    <t>Mini</t>
  </si>
  <si>
    <t>Coopers S</t>
  </si>
  <si>
    <t>07623/2023</t>
  </si>
  <si>
    <t>Набавка на комерцијално возило</t>
  </si>
  <si>
    <t>AG T7 Multivan LR Style 2.0 TDI DS6</t>
  </si>
  <si>
    <t>н.п.</t>
  </si>
  <si>
    <t>Општината вели дека договорот е раскинат во февруари 2025, но таков податок не е евидентиран на ЕСЈН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</si>
</sst>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E5E5E5"/>
      </left>
      <right style="medium">
        <color rgb="FFE5E5E5"/>
      </right>
      <top style="medium">
        <color rgb="FFE5E5E5"/>
      </top>
      <bottom style="medium">
        <color rgb="FFE5E5E5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5">
    <xf numFmtId="0" fontId="0" fillId="0" borderId="0" xfId="0"/>
    <xf numFmtId="14" fontId="0" fillId="0" borderId="0" xfId="0" applyNumberFormat="1"/>
    <xf numFmtId="1" fontId="0" fillId="0" borderId="0" xfId="0" applyNumberFormat="1"/>
    <xf numFmtId="0" fontId="18" fillId="0" borderId="0" xfId="42"/>
    <xf numFmtId="0" fontId="0" fillId="0" borderId="0" xfId="0" applyAlignment="1">
      <alignment wrapText="1"/>
    </xf>
    <xf numFmtId="0" fontId="18" fillId="0" borderId="0" xfId="42" applyFill="1"/>
    <xf numFmtId="3" fontId="0" fillId="0" borderId="0" xfId="0" applyNumberFormat="1"/>
    <xf numFmtId="0" fontId="0" fillId="0" borderId="0" xfId="0" applyAlignment="1">
      <alignment horizontal="center" vertical="center"/>
    </xf>
    <xf numFmtId="0" fontId="18" fillId="33" borderId="0" xfId="42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/>
    <xf numFmtId="0" fontId="0" fillId="0" borderId="0" xfId="0" applyAlignment="1">
      <alignment horizontal="left" vertical="top"/>
    </xf>
    <xf numFmtId="0" fontId="19" fillId="34" borderId="0" xfId="0" applyFont="1" applyFill="1" applyAlignment="1">
      <alignment horizontal="left" vertical="top"/>
    </xf>
    <xf numFmtId="0" fontId="0" fillId="0" borderId="10" xfId="0" applyBorder="1"/>
    <xf numFmtId="0" fontId="19" fillId="0" borderId="0" xfId="0" applyFont="1" applyAlignment="1">
      <alignment horizontal="left" vertical="top"/>
    </xf>
    <xf numFmtId="0" fontId="0" fillId="35" borderId="0" xfId="0" applyFill="1"/>
    <xf numFmtId="0" fontId="0" fillId="35" borderId="0" xfId="0" applyFill="1" applyAlignment="1">
      <alignment wrapText="1"/>
    </xf>
    <xf numFmtId="1" fontId="0" fillId="35" borderId="0" xfId="0" applyNumberFormat="1" applyFill="1"/>
    <xf numFmtId="3" fontId="0" fillId="35" borderId="0" xfId="0" applyNumberFormat="1" applyFill="1"/>
    <xf numFmtId="1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35" borderId="0" xfId="0" applyFill="1" applyAlignment="1">
      <alignment horizontal="left" vertical="top"/>
    </xf>
    <xf numFmtId="0" fontId="0" fillId="35" borderId="0" xfId="0" applyFill="1" applyAlignment="1">
      <alignment horizontal="left" wrapText="1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left"/>
    </xf>
    <xf numFmtId="0" fontId="20" fillId="0" borderId="0" xfId="42" applyFont="1" applyFill="1"/>
    <xf numFmtId="0" fontId="14" fillId="0" borderId="0" xfId="0" applyFont="1" applyFill="1"/>
    <xf numFmtId="14" fontId="14" fillId="0" borderId="0" xfId="0" applyNumberFormat="1" applyFont="1" applyFill="1"/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top"/>
    </xf>
    <xf numFmtId="0" fontId="14" fillId="0" borderId="0" xfId="0" applyFont="1" applyFill="1" applyAlignment="1">
      <alignment horizontal="left" wrapText="1"/>
    </xf>
    <xf numFmtId="3" fontId="14" fillId="0" borderId="0" xfId="0" applyNumberFormat="1" applyFont="1" applyFill="1"/>
    <xf numFmtId="0" fontId="14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28575</xdr:colOff>
      <xdr:row>37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60B02B8-E56D-4B05-A7AD-33783D32D75A}"/>
            </a:ext>
          </a:extLst>
        </xdr:cNvPr>
        <xdr:cNvSpPr txBox="1"/>
      </xdr:nvSpPr>
      <xdr:spPr>
        <a:xfrm>
          <a:off x="8096250" y="125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28575</xdr:colOff>
      <xdr:row>1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F79411-C8D7-46AB-BC4A-C0040B0C3FCB}"/>
            </a:ext>
          </a:extLst>
        </xdr:cNvPr>
        <xdr:cNvSpPr txBox="1"/>
      </xdr:nvSpPr>
      <xdr:spPr>
        <a:xfrm>
          <a:off x="71342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-nabavki.gov.mk/PublicAccess/home.aspx" TargetMode="External"/><Relationship Id="rId21" Type="http://schemas.openxmlformats.org/officeDocument/2006/relationships/hyperlink" Target="https://e-nabavki.gov.mk/PublicAccess/home.aspx" TargetMode="External"/><Relationship Id="rId42" Type="http://schemas.openxmlformats.org/officeDocument/2006/relationships/hyperlink" Target="https://e-nabavki.gov.mk/PublicAccess/home.aspx" TargetMode="External"/><Relationship Id="rId47" Type="http://schemas.openxmlformats.org/officeDocument/2006/relationships/hyperlink" Target="https://e-nabavki.gov.mk/PublicAccess/home.aspx" TargetMode="External"/><Relationship Id="rId63" Type="http://schemas.openxmlformats.org/officeDocument/2006/relationships/hyperlink" Target="https://e-nabavki.gov.mk/PublicAccess/home.aspx" TargetMode="External"/><Relationship Id="rId68" Type="http://schemas.openxmlformats.org/officeDocument/2006/relationships/hyperlink" Target="https://e-nabavki.gov.mk/PublicAccess/home.aspx" TargetMode="External"/><Relationship Id="rId7" Type="http://schemas.openxmlformats.org/officeDocument/2006/relationships/hyperlink" Target="https://e-nabavki.gov.mk/PublicAccess/home.aspx" TargetMode="External"/><Relationship Id="rId71" Type="http://schemas.openxmlformats.org/officeDocument/2006/relationships/hyperlink" Target="https://e-nabavki.gov.mk/PublicAccess/home.aspx" TargetMode="External"/><Relationship Id="rId2" Type="http://schemas.openxmlformats.org/officeDocument/2006/relationships/hyperlink" Target="https://e-nabavki.gov.mk/PublicAccess/home.aspx" TargetMode="External"/><Relationship Id="rId16" Type="http://schemas.openxmlformats.org/officeDocument/2006/relationships/hyperlink" Target="https://e-nabavki.gov.mk/PublicAccess/home.aspx" TargetMode="External"/><Relationship Id="rId29" Type="http://schemas.openxmlformats.org/officeDocument/2006/relationships/hyperlink" Target="https://e-nabavki.gov.mk/PublicAccess/home.aspx" TargetMode="External"/><Relationship Id="rId11" Type="http://schemas.openxmlformats.org/officeDocument/2006/relationships/hyperlink" Target="https://e-nabavki.gov.mk/PublicAccess/home.aspx" TargetMode="External"/><Relationship Id="rId24" Type="http://schemas.openxmlformats.org/officeDocument/2006/relationships/hyperlink" Target="https://e-nabavki.gov.mk/PublicAccess/home.aspx" TargetMode="External"/><Relationship Id="rId32" Type="http://schemas.openxmlformats.org/officeDocument/2006/relationships/hyperlink" Target="https://e-nabavki.gov.mk/PublicAccess/home.aspx" TargetMode="External"/><Relationship Id="rId37" Type="http://schemas.openxmlformats.org/officeDocument/2006/relationships/hyperlink" Target="https://e-nabavki.gov.mk/PublicAccess/home.aspx" TargetMode="External"/><Relationship Id="rId40" Type="http://schemas.openxmlformats.org/officeDocument/2006/relationships/hyperlink" Target="https://e-nabavki.gov.mk/PublicAccess/home.aspx" TargetMode="External"/><Relationship Id="rId45" Type="http://schemas.openxmlformats.org/officeDocument/2006/relationships/hyperlink" Target="https://e-nabavki.gov.mk/PublicAccess/home.aspx" TargetMode="External"/><Relationship Id="rId53" Type="http://schemas.openxmlformats.org/officeDocument/2006/relationships/hyperlink" Target="https://e-nabavki.gov.mk/PublicAccess/home.aspx" TargetMode="External"/><Relationship Id="rId58" Type="http://schemas.openxmlformats.org/officeDocument/2006/relationships/hyperlink" Target="https://e-nabavki.gov.mk/PublicAccess/home.aspx" TargetMode="External"/><Relationship Id="rId66" Type="http://schemas.openxmlformats.org/officeDocument/2006/relationships/hyperlink" Target="https://e-nabavki.gov.mk/PublicAccess/home.aspx" TargetMode="External"/><Relationship Id="rId5" Type="http://schemas.openxmlformats.org/officeDocument/2006/relationships/hyperlink" Target="https://e-nabavki.gov.mk/PublicAccess/home.aspx" TargetMode="External"/><Relationship Id="rId61" Type="http://schemas.openxmlformats.org/officeDocument/2006/relationships/hyperlink" Target="https://e-nabavki.gov.mk/PublicAccess/home.aspx" TargetMode="External"/><Relationship Id="rId19" Type="http://schemas.openxmlformats.org/officeDocument/2006/relationships/hyperlink" Target="https://e-nabavki.gov.mk/PublicAccess/home.aspx" TargetMode="External"/><Relationship Id="rId14" Type="http://schemas.openxmlformats.org/officeDocument/2006/relationships/hyperlink" Target="https://e-nabavki.gov.mk/PublicAccess/home.aspx" TargetMode="External"/><Relationship Id="rId22" Type="http://schemas.openxmlformats.org/officeDocument/2006/relationships/hyperlink" Target="https://e-nabavki.gov.mk/PublicAccess/home.aspx" TargetMode="External"/><Relationship Id="rId27" Type="http://schemas.openxmlformats.org/officeDocument/2006/relationships/hyperlink" Target="https://e-nabavki.gov.mk/PublicAccess/home.aspx" TargetMode="External"/><Relationship Id="rId30" Type="http://schemas.openxmlformats.org/officeDocument/2006/relationships/hyperlink" Target="https://e-nabavki.gov.mk/PublicAccess/home.aspx" TargetMode="External"/><Relationship Id="rId35" Type="http://schemas.openxmlformats.org/officeDocument/2006/relationships/hyperlink" Target="https://e-nabavki.gov.mk/PublicAccess/home.aspx" TargetMode="External"/><Relationship Id="rId43" Type="http://schemas.openxmlformats.org/officeDocument/2006/relationships/hyperlink" Target="https://e-nabavki.gov.mk/PublicAccess/home.aspx" TargetMode="External"/><Relationship Id="rId48" Type="http://schemas.openxmlformats.org/officeDocument/2006/relationships/hyperlink" Target="https://e-nabavki.gov.mk/PublicAccess/home.aspx" TargetMode="External"/><Relationship Id="rId56" Type="http://schemas.openxmlformats.org/officeDocument/2006/relationships/hyperlink" Target="https://e-nabavki.gov.mk/PublicAccess/home.aspx" TargetMode="External"/><Relationship Id="rId64" Type="http://schemas.openxmlformats.org/officeDocument/2006/relationships/hyperlink" Target="https://e-nabavki.gov.mk/PublicAccess/home.aspx" TargetMode="External"/><Relationship Id="rId69" Type="http://schemas.openxmlformats.org/officeDocument/2006/relationships/hyperlink" Target="https://e-nabavki.gov.mk/PublicAccess/home.aspx" TargetMode="External"/><Relationship Id="rId8" Type="http://schemas.openxmlformats.org/officeDocument/2006/relationships/hyperlink" Target="https://e-nabavki.gov.mk/PublicAccess/home.aspx" TargetMode="External"/><Relationship Id="rId51" Type="http://schemas.openxmlformats.org/officeDocument/2006/relationships/hyperlink" Target="https://e-nabavki.gov.mk/PublicAccess/home.aspx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e-nabavki.gov.mk/PublicAccess/home.aspx" TargetMode="External"/><Relationship Id="rId12" Type="http://schemas.openxmlformats.org/officeDocument/2006/relationships/hyperlink" Target="https://e-nabavki.gov.mk/PublicAccess/home.aspx" TargetMode="External"/><Relationship Id="rId17" Type="http://schemas.openxmlformats.org/officeDocument/2006/relationships/hyperlink" Target="https://e-nabavki.gov.mk/PublicAccess/home.aspx" TargetMode="External"/><Relationship Id="rId25" Type="http://schemas.openxmlformats.org/officeDocument/2006/relationships/hyperlink" Target="https://e-nabavki.gov.mk/PublicAccess/home.aspx" TargetMode="External"/><Relationship Id="rId33" Type="http://schemas.openxmlformats.org/officeDocument/2006/relationships/hyperlink" Target="https://e-nabavki.gov.mk/PublicAccess/home.aspx" TargetMode="External"/><Relationship Id="rId38" Type="http://schemas.openxmlformats.org/officeDocument/2006/relationships/hyperlink" Target="https://e-nabavki.gov.mk/PublicAccess/home.aspx" TargetMode="External"/><Relationship Id="rId46" Type="http://schemas.openxmlformats.org/officeDocument/2006/relationships/hyperlink" Target="https://e-nabavki.gov.mk/PublicAccess/home.aspx" TargetMode="External"/><Relationship Id="rId59" Type="http://schemas.openxmlformats.org/officeDocument/2006/relationships/hyperlink" Target="https://e-nabavki.gov.mk/PublicAccess/home.aspx" TargetMode="External"/><Relationship Id="rId67" Type="http://schemas.openxmlformats.org/officeDocument/2006/relationships/hyperlink" Target="https://e-nabavki.gov.mk/PublicAccess/home.aspx" TargetMode="External"/><Relationship Id="rId20" Type="http://schemas.openxmlformats.org/officeDocument/2006/relationships/hyperlink" Target="https://e-nabavki.gov.mk/PublicAccess/home.aspx" TargetMode="External"/><Relationship Id="rId41" Type="http://schemas.openxmlformats.org/officeDocument/2006/relationships/hyperlink" Target="https://e-nabavki.gov.mk/PublicAccess/home.aspx" TargetMode="External"/><Relationship Id="rId54" Type="http://schemas.openxmlformats.org/officeDocument/2006/relationships/hyperlink" Target="https://e-nabavki.gov.mk/PublicAccess/home.aspx" TargetMode="External"/><Relationship Id="rId62" Type="http://schemas.openxmlformats.org/officeDocument/2006/relationships/hyperlink" Target="https://e-nabavki.gov.mk/PublicAccess/home.aspx" TargetMode="External"/><Relationship Id="rId70" Type="http://schemas.openxmlformats.org/officeDocument/2006/relationships/hyperlink" Target="https://e-nabavki.gov.mk/PublicAccess/home.aspx" TargetMode="External"/><Relationship Id="rId1" Type="http://schemas.openxmlformats.org/officeDocument/2006/relationships/hyperlink" Target="https://e-nabavki.gov.mk/PublicAccess/home.aspx" TargetMode="External"/><Relationship Id="rId6" Type="http://schemas.openxmlformats.org/officeDocument/2006/relationships/hyperlink" Target="https://e-nabavki.gov.mk/PublicAccess/home.aspx" TargetMode="External"/><Relationship Id="rId15" Type="http://schemas.openxmlformats.org/officeDocument/2006/relationships/hyperlink" Target="https://e-nabavki.gov.mk/PublicAccess/home.aspx" TargetMode="External"/><Relationship Id="rId23" Type="http://schemas.openxmlformats.org/officeDocument/2006/relationships/hyperlink" Target="https://e-nabavki.gov.mk/PublicAccess/home.aspx" TargetMode="External"/><Relationship Id="rId28" Type="http://schemas.openxmlformats.org/officeDocument/2006/relationships/hyperlink" Target="https://e-nabavki.gov.mk/PublicAccess/home.aspx" TargetMode="External"/><Relationship Id="rId36" Type="http://schemas.openxmlformats.org/officeDocument/2006/relationships/hyperlink" Target="https://e-nabavki.gov.mk/PublicAccess/home.aspx" TargetMode="External"/><Relationship Id="rId49" Type="http://schemas.openxmlformats.org/officeDocument/2006/relationships/hyperlink" Target="https://e-nabavki.gov.mk/PublicAccess/home.aspx" TargetMode="External"/><Relationship Id="rId57" Type="http://schemas.openxmlformats.org/officeDocument/2006/relationships/hyperlink" Target="https://e-nabavki.gov.mk/PublicAccess/home.aspx" TargetMode="External"/><Relationship Id="rId10" Type="http://schemas.openxmlformats.org/officeDocument/2006/relationships/hyperlink" Target="https://e-nabavki.gov.mk/PublicAccess/home.aspx" TargetMode="External"/><Relationship Id="rId31" Type="http://schemas.openxmlformats.org/officeDocument/2006/relationships/hyperlink" Target="https://e-nabavki.gov.mk/PublicAccess/home.aspx" TargetMode="External"/><Relationship Id="rId44" Type="http://schemas.openxmlformats.org/officeDocument/2006/relationships/hyperlink" Target="https://e-nabavki.gov.mk/PublicAccess/home.aspx" TargetMode="External"/><Relationship Id="rId52" Type="http://schemas.openxmlformats.org/officeDocument/2006/relationships/hyperlink" Target="https://e-nabavki.gov.mk/PublicAccess/home.aspx" TargetMode="External"/><Relationship Id="rId60" Type="http://schemas.openxmlformats.org/officeDocument/2006/relationships/hyperlink" Target="https://e-nabavki.gov.mk/PublicAccess/home.aspx" TargetMode="External"/><Relationship Id="rId65" Type="http://schemas.openxmlformats.org/officeDocument/2006/relationships/hyperlink" Target="https://e-nabavki.gov.mk/PublicAccess/home.aspx" TargetMode="External"/><Relationship Id="rId4" Type="http://schemas.openxmlformats.org/officeDocument/2006/relationships/hyperlink" Target="https://e-nabavki.gov.mk/PublicAccess/home.aspx" TargetMode="External"/><Relationship Id="rId9" Type="http://schemas.openxmlformats.org/officeDocument/2006/relationships/hyperlink" Target="https://e-nabavki.gov.mk/PublicAccess/home.aspx" TargetMode="External"/><Relationship Id="rId13" Type="http://schemas.openxmlformats.org/officeDocument/2006/relationships/hyperlink" Target="https://e-nabavki.gov.mk/PublicAccess/home.aspx" TargetMode="External"/><Relationship Id="rId18" Type="http://schemas.openxmlformats.org/officeDocument/2006/relationships/hyperlink" Target="https://e-nabavki.gov.mk/PublicAccess/home.aspx" TargetMode="External"/><Relationship Id="rId39" Type="http://schemas.openxmlformats.org/officeDocument/2006/relationships/hyperlink" Target="https://e-nabavki.gov.mk/PublicAccess/home.aspx" TargetMode="External"/><Relationship Id="rId34" Type="http://schemas.openxmlformats.org/officeDocument/2006/relationships/hyperlink" Target="https://e-nabavki.gov.mk/PublicAccess/home.aspx" TargetMode="External"/><Relationship Id="rId50" Type="http://schemas.openxmlformats.org/officeDocument/2006/relationships/hyperlink" Target="https://e-nabavki.gov.mk/PublicAccess/home.aspx" TargetMode="External"/><Relationship Id="rId55" Type="http://schemas.openxmlformats.org/officeDocument/2006/relationships/hyperlink" Target="https://e-nabavki.gov.mk/PublicAccess/home.aspx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-nabavki.gov.mk/PublicAccess/home.aspx" TargetMode="External"/><Relationship Id="rId18" Type="http://schemas.openxmlformats.org/officeDocument/2006/relationships/hyperlink" Target="https://e-nabavki.gov.mk/PublicAccess/home.aspx" TargetMode="External"/><Relationship Id="rId26" Type="http://schemas.openxmlformats.org/officeDocument/2006/relationships/hyperlink" Target="https://e-nabavki.gov.mk/PublicAccess/home.aspx" TargetMode="External"/><Relationship Id="rId39" Type="http://schemas.openxmlformats.org/officeDocument/2006/relationships/hyperlink" Target="https://e-nabavki.gov.mk/PublicAccess/home.aspx" TargetMode="External"/><Relationship Id="rId21" Type="http://schemas.openxmlformats.org/officeDocument/2006/relationships/hyperlink" Target="https://e-nabavki.gov.mk/PublicAccess/home.aspx" TargetMode="External"/><Relationship Id="rId34" Type="http://schemas.openxmlformats.org/officeDocument/2006/relationships/hyperlink" Target="https://e-nabavki.gov.mk/PublicAccess/home.aspx" TargetMode="External"/><Relationship Id="rId7" Type="http://schemas.openxmlformats.org/officeDocument/2006/relationships/hyperlink" Target="https://e-nabavki.gov.mk/PublicAccess/home.aspx" TargetMode="External"/><Relationship Id="rId12" Type="http://schemas.openxmlformats.org/officeDocument/2006/relationships/hyperlink" Target="https://e-nabavki.gov.mk/PublicAccess/home.aspx" TargetMode="External"/><Relationship Id="rId17" Type="http://schemas.openxmlformats.org/officeDocument/2006/relationships/hyperlink" Target="https://e-nabavki.gov.mk/PublicAccess/home.aspx" TargetMode="External"/><Relationship Id="rId25" Type="http://schemas.openxmlformats.org/officeDocument/2006/relationships/hyperlink" Target="https://e-nabavki.gov.mk/PublicAccess/home.aspx" TargetMode="External"/><Relationship Id="rId33" Type="http://schemas.openxmlformats.org/officeDocument/2006/relationships/hyperlink" Target="https://e-nabavki.gov.mk/PublicAccess/home.aspx" TargetMode="External"/><Relationship Id="rId38" Type="http://schemas.openxmlformats.org/officeDocument/2006/relationships/hyperlink" Target="https://e-nabavki.gov.mk/PublicAccess/home.aspx" TargetMode="External"/><Relationship Id="rId2" Type="http://schemas.openxmlformats.org/officeDocument/2006/relationships/hyperlink" Target="https://e-nabavki.gov.mk/PublicAccess/home.aspx" TargetMode="External"/><Relationship Id="rId16" Type="http://schemas.openxmlformats.org/officeDocument/2006/relationships/hyperlink" Target="https://e-nabavki.gov.mk/PublicAccess/home.aspx" TargetMode="External"/><Relationship Id="rId20" Type="http://schemas.openxmlformats.org/officeDocument/2006/relationships/hyperlink" Target="https://e-nabavki.gov.mk/PublicAccess/home.aspx" TargetMode="External"/><Relationship Id="rId29" Type="http://schemas.openxmlformats.org/officeDocument/2006/relationships/hyperlink" Target="https://e-nabavki.gov.mk/PublicAccess/home.aspx" TargetMode="External"/><Relationship Id="rId1" Type="http://schemas.openxmlformats.org/officeDocument/2006/relationships/hyperlink" Target="https://e-nabavki.gov.mk/PublicAccess/home.aspx" TargetMode="External"/><Relationship Id="rId6" Type="http://schemas.openxmlformats.org/officeDocument/2006/relationships/hyperlink" Target="https://e-nabavki.gov.mk/PublicAccess/home.aspx" TargetMode="External"/><Relationship Id="rId11" Type="http://schemas.openxmlformats.org/officeDocument/2006/relationships/hyperlink" Target="https://e-nabavki.gov.mk/PublicAccess/home.aspx" TargetMode="External"/><Relationship Id="rId24" Type="http://schemas.openxmlformats.org/officeDocument/2006/relationships/hyperlink" Target="https://e-nabavki.gov.mk/PublicAccess/home.aspx" TargetMode="External"/><Relationship Id="rId32" Type="http://schemas.openxmlformats.org/officeDocument/2006/relationships/hyperlink" Target="https://e-nabavki.gov.mk/PublicAccess/home.aspx" TargetMode="External"/><Relationship Id="rId37" Type="http://schemas.openxmlformats.org/officeDocument/2006/relationships/hyperlink" Target="https://e-nabavki.gov.mk/PublicAccess/home.aspx" TargetMode="External"/><Relationship Id="rId40" Type="http://schemas.openxmlformats.org/officeDocument/2006/relationships/drawing" Target="../drawings/drawing1.xml"/><Relationship Id="rId5" Type="http://schemas.openxmlformats.org/officeDocument/2006/relationships/hyperlink" Target="https://e-nabavki.gov.mk/PublicAccess/home.aspx" TargetMode="External"/><Relationship Id="rId15" Type="http://schemas.openxmlformats.org/officeDocument/2006/relationships/hyperlink" Target="https://e-nabavki.gov.mk/PublicAccess/home.aspx" TargetMode="External"/><Relationship Id="rId23" Type="http://schemas.openxmlformats.org/officeDocument/2006/relationships/hyperlink" Target="https://e-nabavki.gov.mk/PublicAccess/home.aspx" TargetMode="External"/><Relationship Id="rId28" Type="http://schemas.openxmlformats.org/officeDocument/2006/relationships/hyperlink" Target="https://e-nabavki.gov.mk/PublicAccess/home.aspx" TargetMode="External"/><Relationship Id="rId36" Type="http://schemas.openxmlformats.org/officeDocument/2006/relationships/hyperlink" Target="https://e-nabavki.gov.mk/PublicAccess/home.aspx" TargetMode="External"/><Relationship Id="rId10" Type="http://schemas.openxmlformats.org/officeDocument/2006/relationships/hyperlink" Target="https://e-nabavki.gov.mk/PublicAccess/home.aspx" TargetMode="External"/><Relationship Id="rId19" Type="http://schemas.openxmlformats.org/officeDocument/2006/relationships/hyperlink" Target="https://e-nabavki.gov.mk/PublicAccess/home.aspx" TargetMode="External"/><Relationship Id="rId31" Type="http://schemas.openxmlformats.org/officeDocument/2006/relationships/hyperlink" Target="https://e-nabavki.gov.mk/PublicAccess/home.aspx" TargetMode="External"/><Relationship Id="rId4" Type="http://schemas.openxmlformats.org/officeDocument/2006/relationships/hyperlink" Target="https://e-nabavki.gov.mk/PublicAccess/home.aspx" TargetMode="External"/><Relationship Id="rId9" Type="http://schemas.openxmlformats.org/officeDocument/2006/relationships/hyperlink" Target="https://e-nabavki.gov.mk/PublicAccess/home.aspx" TargetMode="External"/><Relationship Id="rId14" Type="http://schemas.openxmlformats.org/officeDocument/2006/relationships/hyperlink" Target="https://e-nabavki.gov.mk/PublicAccess/home.aspx" TargetMode="External"/><Relationship Id="rId22" Type="http://schemas.openxmlformats.org/officeDocument/2006/relationships/hyperlink" Target="https://e-nabavki.gov.mk/PublicAccess/home.aspx" TargetMode="External"/><Relationship Id="rId27" Type="http://schemas.openxmlformats.org/officeDocument/2006/relationships/hyperlink" Target="https://e-nabavki.gov.mk/PublicAccess/home.aspx" TargetMode="External"/><Relationship Id="rId30" Type="http://schemas.openxmlformats.org/officeDocument/2006/relationships/hyperlink" Target="https://e-nabavki.gov.mk/PublicAccess/home.aspx" TargetMode="External"/><Relationship Id="rId35" Type="http://schemas.openxmlformats.org/officeDocument/2006/relationships/hyperlink" Target="https://e-nabavki.gov.mk/PublicAccess/home.aspx" TargetMode="External"/><Relationship Id="rId8" Type="http://schemas.openxmlformats.org/officeDocument/2006/relationships/hyperlink" Target="https://e-nabavki.gov.mk/PublicAccess/home.aspx" TargetMode="External"/><Relationship Id="rId3" Type="http://schemas.openxmlformats.org/officeDocument/2006/relationships/hyperlink" Target="https://e-nabavki.gov.mk/PublicAccess/home.aspx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-nabavki.gov.mk/PublicAccess/home.aspx" TargetMode="External"/><Relationship Id="rId13" Type="http://schemas.openxmlformats.org/officeDocument/2006/relationships/hyperlink" Target="https://e-nabavki.gov.mk/PublicAccess/home.aspx" TargetMode="External"/><Relationship Id="rId3" Type="http://schemas.openxmlformats.org/officeDocument/2006/relationships/hyperlink" Target="https://e-nabavki.gov.mk/PublicAccess/home.aspx" TargetMode="External"/><Relationship Id="rId7" Type="http://schemas.openxmlformats.org/officeDocument/2006/relationships/hyperlink" Target="https://e-nabavki.gov.mk/PublicAccess/home.aspx" TargetMode="External"/><Relationship Id="rId12" Type="http://schemas.openxmlformats.org/officeDocument/2006/relationships/hyperlink" Target="https://e-nabavki.gov.mk/PublicAccess/home.aspx" TargetMode="External"/><Relationship Id="rId17" Type="http://schemas.openxmlformats.org/officeDocument/2006/relationships/drawing" Target="../drawings/drawing2.xml"/><Relationship Id="rId2" Type="http://schemas.openxmlformats.org/officeDocument/2006/relationships/hyperlink" Target="https://e-nabavki.gov.mk/PublicAccess/home.aspx" TargetMode="External"/><Relationship Id="rId16" Type="http://schemas.openxmlformats.org/officeDocument/2006/relationships/hyperlink" Target="https://e-nabavki.gov.mk/PublicAccess/home.aspx" TargetMode="External"/><Relationship Id="rId1" Type="http://schemas.openxmlformats.org/officeDocument/2006/relationships/hyperlink" Target="https://e-nabavki.gov.mk/PublicAccess/home.aspx" TargetMode="External"/><Relationship Id="rId6" Type="http://schemas.openxmlformats.org/officeDocument/2006/relationships/hyperlink" Target="https://e-nabavki.gov.mk/PublicAccess/home.aspx" TargetMode="External"/><Relationship Id="rId11" Type="http://schemas.openxmlformats.org/officeDocument/2006/relationships/hyperlink" Target="https://e-nabavki.gov.mk/PublicAccess/home.aspx" TargetMode="External"/><Relationship Id="rId5" Type="http://schemas.openxmlformats.org/officeDocument/2006/relationships/hyperlink" Target="https://e-nabavki.gov.mk/PublicAccess/home.aspx" TargetMode="External"/><Relationship Id="rId15" Type="http://schemas.openxmlformats.org/officeDocument/2006/relationships/hyperlink" Target="https://e-nabavki.gov.mk/PublicAccess/home.aspx" TargetMode="External"/><Relationship Id="rId10" Type="http://schemas.openxmlformats.org/officeDocument/2006/relationships/hyperlink" Target="https://e-nabavki.gov.mk/PublicAccess/home.aspx" TargetMode="External"/><Relationship Id="rId4" Type="http://schemas.openxmlformats.org/officeDocument/2006/relationships/hyperlink" Target="https://e-nabavki.gov.mk/PublicAccess/home.aspx" TargetMode="External"/><Relationship Id="rId9" Type="http://schemas.openxmlformats.org/officeDocument/2006/relationships/hyperlink" Target="https://e-nabavki.gov.mk/PublicAccess/home.aspx" TargetMode="External"/><Relationship Id="rId14" Type="http://schemas.openxmlformats.org/officeDocument/2006/relationships/hyperlink" Target="https://e-nabavki.gov.mk/PublicAccess/home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02F7D-2075-4696-B317-C8CF0354A996}">
  <sheetPr>
    <pageSetUpPr fitToPage="1"/>
  </sheetPr>
  <dimension ref="A1:O73"/>
  <sheetViews>
    <sheetView tabSelected="1" topLeftCell="G1" zoomScaleNormal="100" workbookViewId="0">
      <selection activeCell="G1" sqref="G1"/>
    </sheetView>
  </sheetViews>
  <sheetFormatPr defaultRowHeight="15" x14ac:dyDescent="0.25"/>
  <cols>
    <col min="1" max="1" width="18.85546875" customWidth="1"/>
    <col min="2" max="2" width="48.85546875" customWidth="1"/>
    <col min="3" max="3" width="40.85546875" customWidth="1"/>
    <col min="4" max="4" width="34.85546875" customWidth="1"/>
    <col min="5" max="5" width="17.85546875" customWidth="1"/>
    <col min="6" max="6" width="17.140625" customWidth="1"/>
    <col min="7" max="7" width="71.5703125" customWidth="1"/>
    <col min="8" max="8" width="15" style="12" customWidth="1"/>
    <col min="9" max="9" width="49.85546875" style="21" customWidth="1"/>
    <col min="10" max="10" width="20.5703125" style="2" customWidth="1"/>
    <col min="11" max="11" width="21.5703125" style="6" customWidth="1"/>
    <col min="12" max="12" width="12.42578125" customWidth="1"/>
    <col min="13" max="13" width="15" style="2" customWidth="1"/>
    <col min="14" max="14" width="15.42578125" style="6" customWidth="1"/>
    <col min="15" max="15" width="25.85546875" customWidth="1"/>
  </cols>
  <sheetData>
    <row r="1" spans="1:14" x14ac:dyDescent="0.25">
      <c r="A1" s="16" t="s">
        <v>356</v>
      </c>
      <c r="B1" s="16" t="s">
        <v>355</v>
      </c>
      <c r="C1" s="16" t="s">
        <v>354</v>
      </c>
      <c r="D1" s="16" t="s">
        <v>374</v>
      </c>
      <c r="E1" s="16" t="s">
        <v>357</v>
      </c>
      <c r="F1" s="16" t="s">
        <v>358</v>
      </c>
      <c r="G1" s="16" t="s">
        <v>359</v>
      </c>
      <c r="H1" s="23" t="s">
        <v>247</v>
      </c>
      <c r="I1" s="24" t="s">
        <v>248</v>
      </c>
      <c r="J1" s="18" t="s">
        <v>249</v>
      </c>
      <c r="K1" s="19" t="s">
        <v>250</v>
      </c>
      <c r="L1" s="16" t="s">
        <v>252</v>
      </c>
      <c r="M1" s="18" t="s">
        <v>360</v>
      </c>
      <c r="N1" s="19" t="s">
        <v>251</v>
      </c>
    </row>
    <row r="2" spans="1:14" x14ac:dyDescent="0.25">
      <c r="A2" s="5" t="s">
        <v>19</v>
      </c>
      <c r="B2" t="s">
        <v>20</v>
      </c>
      <c r="C2" t="s">
        <v>21</v>
      </c>
      <c r="D2" t="s">
        <v>2</v>
      </c>
      <c r="E2" s="1">
        <v>45131</v>
      </c>
      <c r="F2" s="7">
        <v>1</v>
      </c>
      <c r="G2" t="s">
        <v>12</v>
      </c>
      <c r="H2" s="12" t="s">
        <v>393</v>
      </c>
      <c r="I2" s="21" t="s">
        <v>393</v>
      </c>
      <c r="J2" s="6">
        <f>M2/L2</f>
        <v>2663579.7799999998</v>
      </c>
      <c r="K2" s="6">
        <f t="shared" ref="K2:K57" si="0">J2/61.5</f>
        <v>43310.240325203245</v>
      </c>
      <c r="L2">
        <v>1</v>
      </c>
      <c r="M2" s="6">
        <v>2663579.7799999998</v>
      </c>
      <c r="N2" s="6">
        <f t="shared" ref="N2:N57" si="1">M2/61.5</f>
        <v>43310.240325203245</v>
      </c>
    </row>
    <row r="3" spans="1:14" x14ac:dyDescent="0.25">
      <c r="A3" s="5" t="s">
        <v>19</v>
      </c>
      <c r="B3" t="s">
        <v>20</v>
      </c>
      <c r="C3" t="s">
        <v>21</v>
      </c>
      <c r="D3" t="s">
        <v>2</v>
      </c>
      <c r="E3" s="1">
        <v>45131</v>
      </c>
      <c r="F3" s="7">
        <v>2</v>
      </c>
      <c r="G3" t="s">
        <v>22</v>
      </c>
      <c r="H3" s="12" t="s">
        <v>393</v>
      </c>
      <c r="I3" s="21" t="s">
        <v>393</v>
      </c>
      <c r="J3" s="6">
        <f>M3/L3</f>
        <v>2685090</v>
      </c>
      <c r="K3" s="6">
        <f t="shared" si="0"/>
        <v>43660</v>
      </c>
      <c r="L3">
        <v>1</v>
      </c>
      <c r="M3" s="6">
        <v>2685090</v>
      </c>
      <c r="N3" s="6">
        <f t="shared" si="1"/>
        <v>43660</v>
      </c>
    </row>
    <row r="4" spans="1:14" x14ac:dyDescent="0.25">
      <c r="A4" s="5" t="s">
        <v>24</v>
      </c>
      <c r="B4" t="s">
        <v>25</v>
      </c>
      <c r="C4" t="s">
        <v>21</v>
      </c>
      <c r="D4" t="s">
        <v>2</v>
      </c>
      <c r="E4" s="1">
        <v>45223</v>
      </c>
      <c r="F4" s="7">
        <v>3</v>
      </c>
      <c r="G4" t="s">
        <v>3</v>
      </c>
      <c r="H4" s="12" t="s">
        <v>254</v>
      </c>
      <c r="I4" s="10" t="s">
        <v>376</v>
      </c>
      <c r="J4" s="6">
        <v>1252499</v>
      </c>
      <c r="K4" s="6">
        <f t="shared" si="0"/>
        <v>20365.837398373984</v>
      </c>
      <c r="L4">
        <v>5</v>
      </c>
      <c r="M4" s="6">
        <v>6262496</v>
      </c>
      <c r="N4" s="6">
        <f t="shared" si="1"/>
        <v>101829.20325203252</v>
      </c>
    </row>
    <row r="5" spans="1:14" x14ac:dyDescent="0.25">
      <c r="A5" s="3" t="s">
        <v>24</v>
      </c>
      <c r="B5" t="s">
        <v>25</v>
      </c>
      <c r="C5" t="s">
        <v>21</v>
      </c>
      <c r="D5" t="s">
        <v>2</v>
      </c>
      <c r="E5" s="1">
        <v>45223</v>
      </c>
      <c r="F5" s="7">
        <v>1</v>
      </c>
      <c r="G5" t="s">
        <v>260</v>
      </c>
      <c r="H5" s="12" t="s">
        <v>262</v>
      </c>
      <c r="I5" s="21" t="s">
        <v>261</v>
      </c>
      <c r="J5" s="6">
        <v>1761301</v>
      </c>
      <c r="K5" s="6">
        <f t="shared" si="0"/>
        <v>28639.040650406503</v>
      </c>
      <c r="L5">
        <v>1</v>
      </c>
      <c r="M5" s="6">
        <v>1761301</v>
      </c>
      <c r="N5" s="6">
        <f t="shared" si="1"/>
        <v>28639.040650406503</v>
      </c>
    </row>
    <row r="6" spans="1:14" x14ac:dyDescent="0.25">
      <c r="A6" s="3" t="s">
        <v>32</v>
      </c>
      <c r="B6" t="s">
        <v>0</v>
      </c>
      <c r="C6" t="s">
        <v>1</v>
      </c>
      <c r="D6" t="s">
        <v>2</v>
      </c>
      <c r="E6" s="1">
        <v>45314</v>
      </c>
      <c r="F6" s="7">
        <v>1</v>
      </c>
      <c r="G6" t="s">
        <v>3</v>
      </c>
      <c r="H6" s="12" t="s">
        <v>254</v>
      </c>
      <c r="I6" s="21" t="s">
        <v>268</v>
      </c>
      <c r="J6" s="6">
        <v>1950000</v>
      </c>
      <c r="K6" s="6">
        <f t="shared" si="0"/>
        <v>31707.317073170732</v>
      </c>
      <c r="L6">
        <v>1</v>
      </c>
      <c r="M6" s="6">
        <v>1950000</v>
      </c>
      <c r="N6" s="6">
        <f t="shared" si="1"/>
        <v>31707.317073170732</v>
      </c>
    </row>
    <row r="7" spans="1:14" x14ac:dyDescent="0.25">
      <c r="A7" s="3" t="s">
        <v>32</v>
      </c>
      <c r="B7" t="s">
        <v>0</v>
      </c>
      <c r="C7" t="s">
        <v>1</v>
      </c>
      <c r="D7" t="s">
        <v>2</v>
      </c>
      <c r="E7" s="1">
        <v>45314</v>
      </c>
      <c r="F7" s="7">
        <v>1</v>
      </c>
      <c r="G7" t="s">
        <v>3</v>
      </c>
      <c r="H7" s="12" t="s">
        <v>254</v>
      </c>
      <c r="I7" s="21" t="s">
        <v>269</v>
      </c>
      <c r="J7" s="6">
        <v>1450000</v>
      </c>
      <c r="K7" s="6">
        <f t="shared" si="0"/>
        <v>23577.235772357722</v>
      </c>
      <c r="L7">
        <v>1</v>
      </c>
      <c r="M7" s="6">
        <v>1450000</v>
      </c>
      <c r="N7" s="6">
        <f t="shared" si="1"/>
        <v>23577.235772357722</v>
      </c>
    </row>
    <row r="8" spans="1:14" x14ac:dyDescent="0.25">
      <c r="A8" s="3" t="s">
        <v>35</v>
      </c>
      <c r="B8" t="s">
        <v>30</v>
      </c>
      <c r="C8" t="s">
        <v>36</v>
      </c>
      <c r="D8" t="s">
        <v>2</v>
      </c>
      <c r="E8" s="1">
        <v>45279</v>
      </c>
      <c r="F8" s="7">
        <v>2</v>
      </c>
      <c r="G8" t="s">
        <v>4</v>
      </c>
      <c r="H8" s="22" t="s">
        <v>272</v>
      </c>
      <c r="I8" s="10" t="s">
        <v>273</v>
      </c>
      <c r="J8" s="6">
        <f>M8/14</f>
        <v>2057599.6300000001</v>
      </c>
      <c r="K8" s="6">
        <f t="shared" si="0"/>
        <v>33456.904552845532</v>
      </c>
      <c r="L8">
        <v>14</v>
      </c>
      <c r="M8" s="6">
        <v>28806394.82</v>
      </c>
      <c r="N8" s="6">
        <f t="shared" si="1"/>
        <v>468396.66373983742</v>
      </c>
    </row>
    <row r="9" spans="1:14" x14ac:dyDescent="0.25">
      <c r="A9" s="3" t="s">
        <v>35</v>
      </c>
      <c r="B9" t="s">
        <v>30</v>
      </c>
      <c r="C9" t="s">
        <v>36</v>
      </c>
      <c r="D9" t="s">
        <v>2</v>
      </c>
      <c r="E9" s="1">
        <v>45279</v>
      </c>
      <c r="F9" s="7">
        <v>2</v>
      </c>
      <c r="G9" t="s">
        <v>4</v>
      </c>
      <c r="H9" s="12" t="s">
        <v>274</v>
      </c>
      <c r="I9" s="21" t="s">
        <v>275</v>
      </c>
      <c r="J9" s="6">
        <v>3185840</v>
      </c>
      <c r="K9" s="6">
        <f t="shared" si="0"/>
        <v>51802.276422764226</v>
      </c>
      <c r="L9">
        <v>1</v>
      </c>
      <c r="M9" s="6">
        <v>3185840.7</v>
      </c>
      <c r="N9" s="6">
        <f t="shared" si="1"/>
        <v>51802.287804878055</v>
      </c>
    </row>
    <row r="10" spans="1:14" x14ac:dyDescent="0.25">
      <c r="A10" s="3" t="s">
        <v>39</v>
      </c>
      <c r="B10" t="s">
        <v>6</v>
      </c>
      <c r="C10" t="s">
        <v>40</v>
      </c>
      <c r="D10" t="s">
        <v>2</v>
      </c>
      <c r="E10" s="1">
        <v>45331</v>
      </c>
      <c r="F10" s="7">
        <v>1</v>
      </c>
      <c r="G10" t="s">
        <v>4</v>
      </c>
      <c r="H10" s="12" t="s">
        <v>272</v>
      </c>
      <c r="I10" s="21" t="s">
        <v>276</v>
      </c>
      <c r="J10" s="6">
        <f>M10/20</f>
        <v>1844730</v>
      </c>
      <c r="K10" s="6">
        <f t="shared" si="0"/>
        <v>29995.609756097561</v>
      </c>
      <c r="L10">
        <v>20</v>
      </c>
      <c r="M10" s="6">
        <v>36894600</v>
      </c>
      <c r="N10" s="6">
        <f t="shared" si="1"/>
        <v>599912.19512195117</v>
      </c>
    </row>
    <row r="11" spans="1:14" x14ac:dyDescent="0.25">
      <c r="A11" s="3" t="s">
        <v>39</v>
      </c>
      <c r="B11" t="s">
        <v>6</v>
      </c>
      <c r="C11" t="s">
        <v>40</v>
      </c>
      <c r="D11" t="s">
        <v>2</v>
      </c>
      <c r="E11" s="1">
        <v>45332</v>
      </c>
      <c r="F11" s="7">
        <v>1</v>
      </c>
      <c r="G11" t="s">
        <v>4</v>
      </c>
      <c r="H11" s="12" t="s">
        <v>272</v>
      </c>
      <c r="I11" s="21" t="s">
        <v>277</v>
      </c>
      <c r="J11" s="6">
        <f>M11/10</f>
        <v>1702528.2</v>
      </c>
      <c r="K11" s="6">
        <f t="shared" si="0"/>
        <v>27683.385365853657</v>
      </c>
      <c r="L11">
        <v>10</v>
      </c>
      <c r="M11" s="6">
        <v>17025282</v>
      </c>
      <c r="N11" s="6">
        <f t="shared" si="1"/>
        <v>276833.85365853657</v>
      </c>
    </row>
    <row r="12" spans="1:14" x14ac:dyDescent="0.25">
      <c r="A12" s="3" t="s">
        <v>39</v>
      </c>
      <c r="B12" t="s">
        <v>6</v>
      </c>
      <c r="C12" t="s">
        <v>40</v>
      </c>
      <c r="D12" t="s">
        <v>2</v>
      </c>
      <c r="E12" s="1">
        <v>45333</v>
      </c>
      <c r="F12" s="7">
        <v>1</v>
      </c>
      <c r="G12" t="s">
        <v>4</v>
      </c>
      <c r="H12" s="12" t="s">
        <v>272</v>
      </c>
      <c r="I12" s="21" t="s">
        <v>278</v>
      </c>
      <c r="J12" s="6">
        <f>M12/22</f>
        <v>1904896.4090909092</v>
      </c>
      <c r="K12" s="6">
        <f t="shared" si="0"/>
        <v>30973.925351071695</v>
      </c>
      <c r="L12">
        <v>22</v>
      </c>
      <c r="M12" s="6">
        <v>41907721</v>
      </c>
      <c r="N12" s="6">
        <f t="shared" si="1"/>
        <v>681426.35772357718</v>
      </c>
    </row>
    <row r="13" spans="1:14" x14ac:dyDescent="0.25">
      <c r="A13" s="3" t="s">
        <v>39</v>
      </c>
      <c r="B13" t="s">
        <v>6</v>
      </c>
      <c r="C13" t="s">
        <v>40</v>
      </c>
      <c r="D13" t="s">
        <v>2</v>
      </c>
      <c r="E13" s="1">
        <v>45331</v>
      </c>
      <c r="F13" s="7">
        <v>2</v>
      </c>
      <c r="G13" t="s">
        <v>3</v>
      </c>
      <c r="H13" s="12" t="s">
        <v>254</v>
      </c>
      <c r="I13" s="21" t="s">
        <v>279</v>
      </c>
      <c r="J13" s="6">
        <f>M13/L13</f>
        <v>1232651.6000000001</v>
      </c>
      <c r="K13" s="6">
        <f t="shared" si="0"/>
        <v>20043.115447154472</v>
      </c>
      <c r="L13">
        <v>30</v>
      </c>
      <c r="M13" s="6">
        <v>36979548</v>
      </c>
      <c r="N13" s="6">
        <f t="shared" si="1"/>
        <v>601293.46341463411</v>
      </c>
    </row>
    <row r="14" spans="1:14" x14ac:dyDescent="0.25">
      <c r="A14" s="3" t="s">
        <v>42</v>
      </c>
      <c r="B14" t="s">
        <v>11</v>
      </c>
      <c r="C14" t="s">
        <v>43</v>
      </c>
      <c r="D14" t="s">
        <v>2</v>
      </c>
      <c r="E14" s="1">
        <v>45414</v>
      </c>
      <c r="F14" s="7">
        <v>1</v>
      </c>
      <c r="G14" t="s">
        <v>44</v>
      </c>
      <c r="H14" s="12" t="s">
        <v>265</v>
      </c>
      <c r="I14" s="21" t="s">
        <v>280</v>
      </c>
      <c r="J14" s="6">
        <f>M14/L14</f>
        <v>3101889.6</v>
      </c>
      <c r="K14" s="6">
        <f t="shared" si="0"/>
        <v>50437.229268292685</v>
      </c>
      <c r="L14">
        <v>45</v>
      </c>
      <c r="M14" s="6">
        <v>139585032</v>
      </c>
      <c r="N14" s="6">
        <f t="shared" si="1"/>
        <v>2269675.3170731706</v>
      </c>
    </row>
    <row r="15" spans="1:14" x14ac:dyDescent="0.25">
      <c r="A15" s="3" t="s">
        <v>45</v>
      </c>
      <c r="B15" t="s">
        <v>0</v>
      </c>
      <c r="C15" t="s">
        <v>1</v>
      </c>
      <c r="D15" t="s">
        <v>2</v>
      </c>
      <c r="E15" s="1">
        <v>45411</v>
      </c>
      <c r="F15" s="7">
        <v>2</v>
      </c>
      <c r="G15" t="s">
        <v>14</v>
      </c>
      <c r="H15" s="12" t="s">
        <v>265</v>
      </c>
      <c r="I15" s="21" t="s">
        <v>281</v>
      </c>
      <c r="J15" s="6">
        <v>1641122</v>
      </c>
      <c r="K15" s="6">
        <f t="shared" si="0"/>
        <v>26684.91056910569</v>
      </c>
      <c r="L15">
        <v>1</v>
      </c>
      <c r="M15" s="6">
        <v>1641122</v>
      </c>
      <c r="N15" s="6">
        <f t="shared" si="1"/>
        <v>26684.91056910569</v>
      </c>
    </row>
    <row r="16" spans="1:14" x14ac:dyDescent="0.25">
      <c r="A16" s="3" t="s">
        <v>46</v>
      </c>
      <c r="B16" t="s">
        <v>15</v>
      </c>
      <c r="C16" t="s">
        <v>47</v>
      </c>
      <c r="D16" t="s">
        <v>2</v>
      </c>
      <c r="E16" s="1">
        <v>45401</v>
      </c>
      <c r="F16" s="7">
        <v>1</v>
      </c>
      <c r="G16" t="s">
        <v>44</v>
      </c>
      <c r="H16" s="12" t="s">
        <v>265</v>
      </c>
      <c r="I16" s="21" t="s">
        <v>283</v>
      </c>
      <c r="J16" s="6">
        <f>M16/L16</f>
        <v>1809333.3333333333</v>
      </c>
      <c r="K16" s="6">
        <f t="shared" si="0"/>
        <v>29420.054200542003</v>
      </c>
      <c r="L16">
        <v>3</v>
      </c>
      <c r="M16" s="6">
        <v>5428000</v>
      </c>
      <c r="N16" s="6">
        <f t="shared" si="1"/>
        <v>88260.162601626012</v>
      </c>
    </row>
    <row r="17" spans="1:14" x14ac:dyDescent="0.25">
      <c r="A17" s="3" t="s">
        <v>45</v>
      </c>
      <c r="B17" t="s">
        <v>0</v>
      </c>
      <c r="C17" t="s">
        <v>1</v>
      </c>
      <c r="D17" t="s">
        <v>2</v>
      </c>
      <c r="E17" s="1">
        <v>45411</v>
      </c>
      <c r="F17" s="7">
        <v>1</v>
      </c>
      <c r="G17" t="s">
        <v>3</v>
      </c>
      <c r="H17" s="12" t="s">
        <v>254</v>
      </c>
      <c r="I17" s="21" t="s">
        <v>282</v>
      </c>
      <c r="J17" s="6">
        <v>1800000</v>
      </c>
      <c r="K17" s="6">
        <f t="shared" si="0"/>
        <v>29268.292682926829</v>
      </c>
      <c r="L17">
        <v>1</v>
      </c>
      <c r="M17" s="6">
        <v>1800000</v>
      </c>
      <c r="N17" s="6">
        <f t="shared" si="1"/>
        <v>29268.292682926829</v>
      </c>
    </row>
    <row r="18" spans="1:14" x14ac:dyDescent="0.25">
      <c r="A18" s="3" t="s">
        <v>45</v>
      </c>
      <c r="B18" t="s">
        <v>0</v>
      </c>
      <c r="C18" t="s">
        <v>1</v>
      </c>
      <c r="D18" t="s">
        <v>2</v>
      </c>
      <c r="E18" s="1">
        <v>45412</v>
      </c>
      <c r="F18" s="7">
        <v>2</v>
      </c>
      <c r="G18" t="s">
        <v>3</v>
      </c>
      <c r="H18" s="12" t="s">
        <v>254</v>
      </c>
      <c r="I18" s="21" t="s">
        <v>267</v>
      </c>
      <c r="J18" s="6">
        <v>1800000</v>
      </c>
      <c r="K18" s="6">
        <f t="shared" si="0"/>
        <v>29268.292682926829</v>
      </c>
      <c r="L18">
        <v>1</v>
      </c>
      <c r="M18" s="6">
        <v>1800000</v>
      </c>
      <c r="N18" s="6">
        <f t="shared" si="1"/>
        <v>29268.292682926829</v>
      </c>
    </row>
    <row r="19" spans="1:14" x14ac:dyDescent="0.25">
      <c r="A19" s="3" t="s">
        <v>48</v>
      </c>
      <c r="B19" t="s">
        <v>38</v>
      </c>
      <c r="C19" t="s">
        <v>49</v>
      </c>
      <c r="D19" t="s">
        <v>2</v>
      </c>
      <c r="E19" s="1">
        <v>45422</v>
      </c>
      <c r="F19" s="7">
        <v>1</v>
      </c>
      <c r="G19" t="s">
        <v>3</v>
      </c>
      <c r="H19" s="22" t="s">
        <v>257</v>
      </c>
      <c r="I19" s="10" t="s">
        <v>284</v>
      </c>
      <c r="J19" s="6">
        <f>M19/L19</f>
        <v>1034211</v>
      </c>
      <c r="K19" s="6">
        <f t="shared" si="0"/>
        <v>16816.439024390245</v>
      </c>
      <c r="L19">
        <v>11</v>
      </c>
      <c r="M19" s="6">
        <v>11376321</v>
      </c>
      <c r="N19" s="6">
        <f t="shared" si="1"/>
        <v>184980.82926829267</v>
      </c>
    </row>
    <row r="20" spans="1:14" x14ac:dyDescent="0.25">
      <c r="A20" s="3" t="s">
        <v>48</v>
      </c>
      <c r="B20" t="s">
        <v>38</v>
      </c>
      <c r="C20" t="s">
        <v>49</v>
      </c>
      <c r="D20" t="s">
        <v>2</v>
      </c>
      <c r="E20" s="1">
        <v>45422</v>
      </c>
      <c r="F20" s="7">
        <v>2</v>
      </c>
      <c r="G20" t="s">
        <v>4</v>
      </c>
      <c r="H20" s="12" t="s">
        <v>274</v>
      </c>
      <c r="I20" s="21" t="s">
        <v>286</v>
      </c>
      <c r="J20" s="6">
        <f>M20/L20</f>
        <v>1385556</v>
      </c>
      <c r="K20" s="6">
        <f t="shared" si="0"/>
        <v>22529.365853658535</v>
      </c>
      <c r="L20">
        <v>9</v>
      </c>
      <c r="M20" s="6">
        <v>12470004</v>
      </c>
      <c r="N20" s="6">
        <f t="shared" si="1"/>
        <v>202764.29268292684</v>
      </c>
    </row>
    <row r="21" spans="1:14" x14ac:dyDescent="0.25">
      <c r="A21" s="3" t="s">
        <v>52</v>
      </c>
      <c r="B21" t="s">
        <v>0</v>
      </c>
      <c r="C21" t="s">
        <v>53</v>
      </c>
      <c r="D21" t="s">
        <v>2</v>
      </c>
      <c r="E21" s="1">
        <v>45614</v>
      </c>
      <c r="F21" s="7">
        <v>3</v>
      </c>
      <c r="G21" t="s">
        <v>54</v>
      </c>
      <c r="H21" s="12" t="s">
        <v>265</v>
      </c>
      <c r="I21" s="21" t="s">
        <v>288</v>
      </c>
      <c r="J21" s="6">
        <f>M21/L21</f>
        <v>1900980</v>
      </c>
      <c r="K21" s="6">
        <f t="shared" si="0"/>
        <v>30910.243902439026</v>
      </c>
      <c r="L21">
        <v>9</v>
      </c>
      <c r="M21" s="6">
        <v>17108820</v>
      </c>
      <c r="N21" s="6">
        <f t="shared" si="1"/>
        <v>278192.19512195123</v>
      </c>
    </row>
    <row r="22" spans="1:14" x14ac:dyDescent="0.25">
      <c r="A22" s="3" t="s">
        <v>52</v>
      </c>
      <c r="B22" t="s">
        <v>0</v>
      </c>
      <c r="C22" t="s">
        <v>53</v>
      </c>
      <c r="D22" t="s">
        <v>2</v>
      </c>
      <c r="E22" s="1">
        <v>45615</v>
      </c>
      <c r="F22" s="7">
        <v>3</v>
      </c>
      <c r="G22" t="s">
        <v>54</v>
      </c>
      <c r="H22" s="12" t="s">
        <v>265</v>
      </c>
      <c r="I22" s="21" t="s">
        <v>289</v>
      </c>
      <c r="J22" s="6">
        <f>M22/L22</f>
        <v>1730470</v>
      </c>
      <c r="K22" s="6">
        <f t="shared" si="0"/>
        <v>28137.723577235771</v>
      </c>
      <c r="L22">
        <v>6</v>
      </c>
      <c r="M22" s="6">
        <v>10382820</v>
      </c>
      <c r="N22" s="6">
        <f t="shared" si="1"/>
        <v>168826.34146341463</v>
      </c>
    </row>
    <row r="23" spans="1:14" x14ac:dyDescent="0.25">
      <c r="A23" s="3" t="s">
        <v>55</v>
      </c>
      <c r="B23" t="s">
        <v>38</v>
      </c>
      <c r="C23" t="s">
        <v>49</v>
      </c>
      <c r="D23" t="s">
        <v>2</v>
      </c>
      <c r="E23" s="1">
        <v>45628</v>
      </c>
      <c r="F23" s="7">
        <v>1</v>
      </c>
      <c r="G23" t="s">
        <v>54</v>
      </c>
      <c r="H23" s="12" t="s">
        <v>265</v>
      </c>
      <c r="I23" s="21" t="s">
        <v>287</v>
      </c>
      <c r="J23" s="6">
        <f>M23/3</f>
        <v>3044400</v>
      </c>
      <c r="K23" s="6">
        <f t="shared" si="0"/>
        <v>49502.439024390245</v>
      </c>
      <c r="L23">
        <v>3</v>
      </c>
      <c r="M23" s="6">
        <v>9133200</v>
      </c>
      <c r="N23" s="6">
        <f t="shared" si="1"/>
        <v>148507.31707317074</v>
      </c>
    </row>
    <row r="24" spans="1:14" x14ac:dyDescent="0.25">
      <c r="A24" s="3" t="s">
        <v>16</v>
      </c>
      <c r="B24" t="s">
        <v>17</v>
      </c>
      <c r="C24" t="s">
        <v>18</v>
      </c>
      <c r="D24" t="s">
        <v>2</v>
      </c>
      <c r="E24" s="1">
        <v>45107</v>
      </c>
      <c r="F24" s="7">
        <v>1</v>
      </c>
      <c r="G24" t="s">
        <v>8</v>
      </c>
      <c r="H24" s="12" t="s">
        <v>257</v>
      </c>
      <c r="I24" s="21" t="s">
        <v>258</v>
      </c>
      <c r="J24" s="6">
        <v>3392013</v>
      </c>
      <c r="K24" s="6">
        <f t="shared" si="0"/>
        <v>55154.682926829271</v>
      </c>
      <c r="L24">
        <v>1</v>
      </c>
      <c r="M24" s="6">
        <v>3392013.84</v>
      </c>
      <c r="N24" s="6">
        <f t="shared" si="1"/>
        <v>55154.696585365855</v>
      </c>
    </row>
    <row r="25" spans="1:14" x14ac:dyDescent="0.25">
      <c r="A25" s="3" t="s">
        <v>31</v>
      </c>
      <c r="B25" t="s">
        <v>0</v>
      </c>
      <c r="C25" t="s">
        <v>7</v>
      </c>
      <c r="D25" t="s">
        <v>2</v>
      </c>
      <c r="E25" s="1">
        <v>45289</v>
      </c>
      <c r="F25" s="7">
        <v>1</v>
      </c>
      <c r="G25" t="s">
        <v>14</v>
      </c>
      <c r="H25" s="12" t="s">
        <v>265</v>
      </c>
      <c r="I25" s="21" t="s">
        <v>266</v>
      </c>
      <c r="J25" s="6">
        <f>M25/3</f>
        <v>2907073.9600000004</v>
      </c>
      <c r="K25" s="6">
        <f t="shared" si="0"/>
        <v>47269.495284552853</v>
      </c>
      <c r="L25">
        <v>3</v>
      </c>
      <c r="M25" s="6">
        <v>8721221.8800000008</v>
      </c>
      <c r="N25" s="6">
        <f t="shared" si="1"/>
        <v>141808.48585365855</v>
      </c>
    </row>
    <row r="26" spans="1:14" x14ac:dyDescent="0.25">
      <c r="A26" s="3" t="s">
        <v>31</v>
      </c>
      <c r="B26" t="s">
        <v>0</v>
      </c>
      <c r="C26" t="s">
        <v>7</v>
      </c>
      <c r="D26" t="s">
        <v>2</v>
      </c>
      <c r="E26" s="1">
        <v>45289</v>
      </c>
      <c r="F26" s="7">
        <v>2</v>
      </c>
      <c r="G26" t="s">
        <v>14</v>
      </c>
      <c r="H26" s="12" t="s">
        <v>254</v>
      </c>
      <c r="I26" s="10" t="s">
        <v>267</v>
      </c>
      <c r="J26" s="6">
        <f>M26/5</f>
        <v>2124000</v>
      </c>
      <c r="K26" s="6">
        <f t="shared" si="0"/>
        <v>34536.585365853658</v>
      </c>
      <c r="L26">
        <v>5</v>
      </c>
      <c r="M26" s="6">
        <v>10620000</v>
      </c>
      <c r="N26" s="6">
        <f t="shared" si="1"/>
        <v>172682.92682926828</v>
      </c>
    </row>
    <row r="27" spans="1:14" x14ac:dyDescent="0.25">
      <c r="A27" s="5" t="s">
        <v>57</v>
      </c>
      <c r="B27" t="s">
        <v>58</v>
      </c>
      <c r="C27" t="s">
        <v>59</v>
      </c>
      <c r="D27" t="s">
        <v>2</v>
      </c>
      <c r="E27" s="1">
        <v>45614</v>
      </c>
      <c r="F27" s="7">
        <v>1</v>
      </c>
      <c r="G27" t="s">
        <v>4</v>
      </c>
      <c r="H27" s="12" t="s">
        <v>393</v>
      </c>
      <c r="I27" s="21" t="s">
        <v>393</v>
      </c>
      <c r="J27" s="6">
        <f t="shared" ref="J27:J41" si="2">M27/L27</f>
        <v>1789110</v>
      </c>
      <c r="K27" s="6">
        <f t="shared" si="0"/>
        <v>29091.219512195123</v>
      </c>
      <c r="L27">
        <v>2</v>
      </c>
      <c r="M27" s="6">
        <v>3578220</v>
      </c>
      <c r="N27" s="6">
        <f t="shared" si="1"/>
        <v>58182.439024390245</v>
      </c>
    </row>
    <row r="28" spans="1:14" x14ac:dyDescent="0.25">
      <c r="A28" s="5" t="s">
        <v>57</v>
      </c>
      <c r="B28" t="s">
        <v>58</v>
      </c>
      <c r="C28" t="s">
        <v>59</v>
      </c>
      <c r="D28" t="s">
        <v>2</v>
      </c>
      <c r="E28" s="1">
        <v>45615</v>
      </c>
      <c r="F28" s="7">
        <v>1</v>
      </c>
      <c r="G28" t="s">
        <v>4</v>
      </c>
      <c r="H28" s="12" t="s">
        <v>393</v>
      </c>
      <c r="I28" s="21" t="s">
        <v>393</v>
      </c>
      <c r="J28" s="6">
        <f t="shared" si="2"/>
        <v>1251450</v>
      </c>
      <c r="K28" s="6">
        <f t="shared" si="0"/>
        <v>20348.780487804877</v>
      </c>
      <c r="L28">
        <v>2</v>
      </c>
      <c r="M28" s="6">
        <v>2502900</v>
      </c>
      <c r="N28" s="6">
        <f t="shared" si="1"/>
        <v>40697.560975609755</v>
      </c>
    </row>
    <row r="29" spans="1:14" x14ac:dyDescent="0.25">
      <c r="A29" s="5" t="s">
        <v>57</v>
      </c>
      <c r="B29" t="s">
        <v>58</v>
      </c>
      <c r="C29" t="s">
        <v>59</v>
      </c>
      <c r="D29" t="s">
        <v>2</v>
      </c>
      <c r="E29" s="1">
        <v>45616</v>
      </c>
      <c r="F29" s="7">
        <v>1</v>
      </c>
      <c r="G29" t="s">
        <v>4</v>
      </c>
      <c r="H29" s="12" t="s">
        <v>393</v>
      </c>
      <c r="I29" s="21" t="s">
        <v>393</v>
      </c>
      <c r="J29" s="6">
        <f t="shared" si="2"/>
        <v>1458480</v>
      </c>
      <c r="K29" s="6">
        <f t="shared" si="0"/>
        <v>23715.121951219513</v>
      </c>
      <c r="L29">
        <v>2</v>
      </c>
      <c r="M29" s="6">
        <v>2916960</v>
      </c>
      <c r="N29" s="6">
        <f t="shared" si="1"/>
        <v>47430.243902439026</v>
      </c>
    </row>
    <row r="30" spans="1:14" x14ac:dyDescent="0.25">
      <c r="A30" s="5" t="s">
        <v>60</v>
      </c>
      <c r="B30" t="s">
        <v>29</v>
      </c>
      <c r="C30" t="s">
        <v>61</v>
      </c>
      <c r="D30" t="s">
        <v>2</v>
      </c>
      <c r="E30" s="1">
        <v>45645</v>
      </c>
      <c r="F30" s="7">
        <v>1</v>
      </c>
      <c r="G30" t="s">
        <v>4</v>
      </c>
      <c r="H30" s="12" t="s">
        <v>272</v>
      </c>
      <c r="I30" s="21" t="s">
        <v>290</v>
      </c>
      <c r="J30" s="6">
        <f t="shared" si="2"/>
        <v>1517678.8385714286</v>
      </c>
      <c r="K30" s="6">
        <f t="shared" si="0"/>
        <v>24677.704692218351</v>
      </c>
      <c r="L30">
        <v>7</v>
      </c>
      <c r="M30" s="6">
        <v>10623751.869999999</v>
      </c>
      <c r="N30" s="6">
        <f t="shared" si="1"/>
        <v>172743.93284552844</v>
      </c>
    </row>
    <row r="31" spans="1:14" x14ac:dyDescent="0.25">
      <c r="A31" s="5" t="s">
        <v>115</v>
      </c>
      <c r="B31" t="s">
        <v>99</v>
      </c>
      <c r="C31" t="s">
        <v>116</v>
      </c>
      <c r="D31" t="s">
        <v>114</v>
      </c>
      <c r="E31" s="1">
        <v>45244</v>
      </c>
      <c r="F31" s="7">
        <v>1</v>
      </c>
      <c r="G31" t="s">
        <v>14</v>
      </c>
      <c r="H31" s="12" t="s">
        <v>265</v>
      </c>
      <c r="I31" s="21" t="s">
        <v>298</v>
      </c>
      <c r="J31" s="6">
        <f t="shared" si="2"/>
        <v>1993350.4</v>
      </c>
      <c r="K31" s="6">
        <f t="shared" si="0"/>
        <v>32412.20162601626</v>
      </c>
      <c r="L31">
        <v>1</v>
      </c>
      <c r="M31" s="6">
        <v>1993350.4</v>
      </c>
      <c r="N31" s="6">
        <f t="shared" si="1"/>
        <v>32412.20162601626</v>
      </c>
    </row>
    <row r="32" spans="1:14" x14ac:dyDescent="0.25">
      <c r="A32" s="5" t="s">
        <v>119</v>
      </c>
      <c r="B32" t="s">
        <v>78</v>
      </c>
      <c r="C32" t="s">
        <v>120</v>
      </c>
      <c r="D32" t="s">
        <v>114</v>
      </c>
      <c r="E32" s="1">
        <v>45240</v>
      </c>
      <c r="F32" s="7">
        <v>1</v>
      </c>
      <c r="G32" t="s">
        <v>14</v>
      </c>
      <c r="H32" s="12" t="s">
        <v>265</v>
      </c>
      <c r="I32" s="21" t="s">
        <v>300</v>
      </c>
      <c r="J32" s="6">
        <f t="shared" si="2"/>
        <v>1999999.7</v>
      </c>
      <c r="K32" s="6">
        <f t="shared" si="0"/>
        <v>32520.320325203251</v>
      </c>
      <c r="L32">
        <v>1</v>
      </c>
      <c r="M32" s="6">
        <v>1999999.7</v>
      </c>
      <c r="N32" s="6">
        <f t="shared" si="1"/>
        <v>32520.320325203251</v>
      </c>
    </row>
    <row r="33" spans="1:14" x14ac:dyDescent="0.25">
      <c r="A33" s="5" t="s">
        <v>133</v>
      </c>
      <c r="B33" t="s">
        <v>108</v>
      </c>
      <c r="C33" t="s">
        <v>134</v>
      </c>
      <c r="D33" t="s">
        <v>114</v>
      </c>
      <c r="E33" s="1">
        <v>45265</v>
      </c>
      <c r="F33" s="7">
        <v>1</v>
      </c>
      <c r="G33" t="s">
        <v>14</v>
      </c>
      <c r="H33" s="12" t="s">
        <v>265</v>
      </c>
      <c r="I33" s="21" t="s">
        <v>308</v>
      </c>
      <c r="J33" s="6">
        <f t="shared" si="2"/>
        <v>2773000</v>
      </c>
      <c r="K33" s="6">
        <f t="shared" si="0"/>
        <v>45089.430894308942</v>
      </c>
      <c r="L33">
        <v>1</v>
      </c>
      <c r="M33" s="6">
        <v>2773000</v>
      </c>
      <c r="N33" s="6">
        <f t="shared" si="1"/>
        <v>45089.430894308942</v>
      </c>
    </row>
    <row r="34" spans="1:14" x14ac:dyDescent="0.25">
      <c r="A34" s="5" t="s">
        <v>135</v>
      </c>
      <c r="B34" t="s">
        <v>109</v>
      </c>
      <c r="C34" t="s">
        <v>136</v>
      </c>
      <c r="D34" t="s">
        <v>114</v>
      </c>
      <c r="E34" s="1">
        <v>45231</v>
      </c>
      <c r="F34" s="7">
        <v>2</v>
      </c>
      <c r="G34" t="s">
        <v>4</v>
      </c>
      <c r="H34" s="12" t="s">
        <v>393</v>
      </c>
      <c r="I34" s="21" t="s">
        <v>259</v>
      </c>
      <c r="J34" s="6">
        <f t="shared" si="2"/>
        <v>1128650</v>
      </c>
      <c r="K34" s="6">
        <f t="shared" si="0"/>
        <v>18352.032520325203</v>
      </c>
      <c r="L34">
        <v>1</v>
      </c>
      <c r="M34" s="6">
        <v>1128650</v>
      </c>
      <c r="N34" s="6">
        <f t="shared" si="1"/>
        <v>18352.032520325203</v>
      </c>
    </row>
    <row r="35" spans="1:14" x14ac:dyDescent="0.25">
      <c r="A35" s="5" t="s">
        <v>137</v>
      </c>
      <c r="B35" t="s">
        <v>70</v>
      </c>
      <c r="C35" t="s">
        <v>138</v>
      </c>
      <c r="D35" t="s">
        <v>114</v>
      </c>
      <c r="E35" s="1">
        <v>45282</v>
      </c>
      <c r="F35" s="7">
        <v>1</v>
      </c>
      <c r="G35" t="s">
        <v>65</v>
      </c>
      <c r="H35" s="12" t="s">
        <v>295</v>
      </c>
      <c r="I35" s="21" t="s">
        <v>309</v>
      </c>
      <c r="J35" s="6">
        <f t="shared" si="2"/>
        <v>1440558.16</v>
      </c>
      <c r="K35" s="6">
        <f t="shared" si="0"/>
        <v>23423.709918699187</v>
      </c>
      <c r="L35">
        <v>1</v>
      </c>
      <c r="M35" s="6">
        <v>1440558.16</v>
      </c>
      <c r="N35" s="6">
        <f t="shared" si="1"/>
        <v>23423.709918699187</v>
      </c>
    </row>
    <row r="36" spans="1:14" x14ac:dyDescent="0.25">
      <c r="A36" s="5" t="s">
        <v>139</v>
      </c>
      <c r="B36" t="s">
        <v>86</v>
      </c>
      <c r="C36" t="s">
        <v>140</v>
      </c>
      <c r="D36" t="s">
        <v>114</v>
      </c>
      <c r="E36" s="1">
        <v>45302</v>
      </c>
      <c r="F36" s="7">
        <v>1</v>
      </c>
      <c r="G36" t="s">
        <v>14</v>
      </c>
      <c r="H36" s="12" t="s">
        <v>265</v>
      </c>
      <c r="I36" s="21" t="s">
        <v>310</v>
      </c>
      <c r="J36" s="6">
        <f t="shared" si="2"/>
        <v>2662641.6800000002</v>
      </c>
      <c r="K36" s="6">
        <f t="shared" si="0"/>
        <v>43294.986666666671</v>
      </c>
      <c r="L36">
        <v>1</v>
      </c>
      <c r="M36" s="6">
        <v>2662641.6800000002</v>
      </c>
      <c r="N36" s="6">
        <f t="shared" si="1"/>
        <v>43294.986666666671</v>
      </c>
    </row>
    <row r="37" spans="1:14" x14ac:dyDescent="0.25">
      <c r="A37" s="5" t="s">
        <v>141</v>
      </c>
      <c r="B37" t="s">
        <v>142</v>
      </c>
      <c r="C37" t="s">
        <v>143</v>
      </c>
      <c r="D37" t="s">
        <v>114</v>
      </c>
      <c r="E37" s="1">
        <v>45274</v>
      </c>
      <c r="F37" s="7">
        <v>1</v>
      </c>
      <c r="G37" t="s">
        <v>144</v>
      </c>
      <c r="H37" s="12" t="s">
        <v>393</v>
      </c>
      <c r="I37" s="21" t="s">
        <v>259</v>
      </c>
      <c r="J37" s="6">
        <f t="shared" si="2"/>
        <v>1861000.42</v>
      </c>
      <c r="K37" s="6">
        <f t="shared" si="0"/>
        <v>30260.169430894308</v>
      </c>
      <c r="L37">
        <v>1</v>
      </c>
      <c r="M37" s="6">
        <v>1861000.42</v>
      </c>
      <c r="N37" s="6">
        <f t="shared" si="1"/>
        <v>30260.169430894308</v>
      </c>
    </row>
    <row r="38" spans="1:14" x14ac:dyDescent="0.25">
      <c r="A38" s="5" t="s">
        <v>145</v>
      </c>
      <c r="B38" t="s">
        <v>76</v>
      </c>
      <c r="C38" t="s">
        <v>146</v>
      </c>
      <c r="D38" t="s">
        <v>114</v>
      </c>
      <c r="E38" s="1">
        <v>45324</v>
      </c>
      <c r="F38" s="7">
        <v>1</v>
      </c>
      <c r="G38" t="s">
        <v>54</v>
      </c>
      <c r="H38" s="12" t="s">
        <v>265</v>
      </c>
      <c r="I38" s="21" t="s">
        <v>311</v>
      </c>
      <c r="J38" s="6">
        <f t="shared" si="2"/>
        <v>2464784</v>
      </c>
      <c r="K38" s="6">
        <f t="shared" si="0"/>
        <v>40077.788617886181</v>
      </c>
      <c r="L38">
        <v>1</v>
      </c>
      <c r="M38" s="6">
        <v>2464784</v>
      </c>
      <c r="N38" s="6">
        <f t="shared" si="1"/>
        <v>40077.788617886181</v>
      </c>
    </row>
    <row r="39" spans="1:14" x14ac:dyDescent="0.25">
      <c r="A39" s="5" t="s">
        <v>147</v>
      </c>
      <c r="B39" t="s">
        <v>94</v>
      </c>
      <c r="C39" t="s">
        <v>148</v>
      </c>
      <c r="D39" t="s">
        <v>114</v>
      </c>
      <c r="E39" s="1">
        <v>45349</v>
      </c>
      <c r="F39" s="7">
        <v>2</v>
      </c>
      <c r="G39" t="s">
        <v>14</v>
      </c>
      <c r="H39" s="12" t="s">
        <v>265</v>
      </c>
      <c r="I39" s="21" t="s">
        <v>298</v>
      </c>
      <c r="J39" s="6">
        <f t="shared" si="2"/>
        <v>2115270.36</v>
      </c>
      <c r="K39" s="6">
        <f t="shared" si="0"/>
        <v>34394.639999999999</v>
      </c>
      <c r="L39">
        <v>1</v>
      </c>
      <c r="M39" s="6">
        <v>2115270.36</v>
      </c>
      <c r="N39" s="6">
        <f t="shared" si="1"/>
        <v>34394.639999999999</v>
      </c>
    </row>
    <row r="40" spans="1:14" x14ac:dyDescent="0.25">
      <c r="A40" s="5" t="s">
        <v>152</v>
      </c>
      <c r="B40" t="s">
        <v>80</v>
      </c>
      <c r="C40" t="s">
        <v>153</v>
      </c>
      <c r="D40" t="s">
        <v>114</v>
      </c>
      <c r="E40" s="1">
        <v>45393</v>
      </c>
      <c r="F40" s="7">
        <v>1</v>
      </c>
      <c r="G40" t="s">
        <v>3</v>
      </c>
      <c r="H40" s="12" t="s">
        <v>257</v>
      </c>
      <c r="I40" s="21" t="s">
        <v>313</v>
      </c>
      <c r="J40" s="6">
        <f t="shared" si="2"/>
        <v>1249620</v>
      </c>
      <c r="K40" s="6">
        <f t="shared" si="0"/>
        <v>20319.024390243903</v>
      </c>
      <c r="L40">
        <v>1</v>
      </c>
      <c r="M40" s="6">
        <v>1249620</v>
      </c>
      <c r="N40" s="6">
        <f t="shared" si="1"/>
        <v>20319.024390243903</v>
      </c>
    </row>
    <row r="41" spans="1:14" x14ac:dyDescent="0.25">
      <c r="A41" s="5" t="s">
        <v>154</v>
      </c>
      <c r="B41" t="s">
        <v>77</v>
      </c>
      <c r="C41" t="s">
        <v>155</v>
      </c>
      <c r="D41" t="s">
        <v>114</v>
      </c>
      <c r="E41" s="1">
        <v>45238</v>
      </c>
      <c r="F41" s="7">
        <v>2</v>
      </c>
      <c r="G41" t="s">
        <v>65</v>
      </c>
      <c r="H41" s="12" t="s">
        <v>295</v>
      </c>
      <c r="I41" s="21" t="s">
        <v>314</v>
      </c>
      <c r="J41" s="6">
        <f t="shared" si="2"/>
        <v>945539.9</v>
      </c>
      <c r="K41" s="6">
        <f t="shared" si="0"/>
        <v>15374.632520325204</v>
      </c>
      <c r="L41">
        <v>1</v>
      </c>
      <c r="M41" s="6">
        <v>945539.9</v>
      </c>
      <c r="N41" s="6">
        <f t="shared" si="1"/>
        <v>15374.632520325204</v>
      </c>
    </row>
    <row r="42" spans="1:14" x14ac:dyDescent="0.25">
      <c r="A42" s="5" t="s">
        <v>160</v>
      </c>
      <c r="B42" t="s">
        <v>161</v>
      </c>
      <c r="C42" t="s">
        <v>34</v>
      </c>
      <c r="D42" t="s">
        <v>114</v>
      </c>
      <c r="E42" s="1">
        <v>45196</v>
      </c>
      <c r="F42" s="7">
        <v>1</v>
      </c>
      <c r="G42" t="s">
        <v>3</v>
      </c>
      <c r="H42" s="12" t="s">
        <v>393</v>
      </c>
      <c r="I42" s="21" t="s">
        <v>393</v>
      </c>
      <c r="J42" s="6">
        <v>1321600</v>
      </c>
      <c r="K42" s="6">
        <f t="shared" si="0"/>
        <v>21489.430894308942</v>
      </c>
      <c r="L42">
        <v>1</v>
      </c>
      <c r="M42" s="6">
        <v>1321600</v>
      </c>
      <c r="N42" s="6">
        <f t="shared" si="1"/>
        <v>21489.430894308942</v>
      </c>
    </row>
    <row r="43" spans="1:14" x14ac:dyDescent="0.25">
      <c r="A43" s="5" t="s">
        <v>162</v>
      </c>
      <c r="B43" t="s">
        <v>90</v>
      </c>
      <c r="C43" t="s">
        <v>163</v>
      </c>
      <c r="D43" t="s">
        <v>114</v>
      </c>
      <c r="E43" s="1">
        <v>45215</v>
      </c>
      <c r="F43" s="7">
        <v>2</v>
      </c>
      <c r="G43" t="s">
        <v>111</v>
      </c>
      <c r="H43" s="12" t="s">
        <v>393</v>
      </c>
      <c r="I43" s="21" t="s">
        <v>393</v>
      </c>
      <c r="J43" s="6">
        <f>1945560/2</f>
        <v>972780</v>
      </c>
      <c r="K43" s="6">
        <f t="shared" si="0"/>
        <v>15817.560975609756</v>
      </c>
      <c r="L43">
        <v>2</v>
      </c>
      <c r="M43" s="6">
        <v>1945560.4</v>
      </c>
      <c r="N43" s="6">
        <f t="shared" si="1"/>
        <v>31635.12845528455</v>
      </c>
    </row>
    <row r="44" spans="1:14" x14ac:dyDescent="0.25">
      <c r="A44" s="5" t="s">
        <v>165</v>
      </c>
      <c r="B44" t="s">
        <v>69</v>
      </c>
      <c r="C44" t="s">
        <v>166</v>
      </c>
      <c r="D44" t="s">
        <v>114</v>
      </c>
      <c r="E44" s="1">
        <v>45161</v>
      </c>
      <c r="F44" s="7">
        <v>1</v>
      </c>
      <c r="G44" t="s">
        <v>5</v>
      </c>
      <c r="H44" s="12" t="s">
        <v>393</v>
      </c>
      <c r="I44" s="21" t="s">
        <v>393</v>
      </c>
      <c r="J44" s="6">
        <f>M44/L44</f>
        <v>865199.6</v>
      </c>
      <c r="K44" s="6">
        <f t="shared" si="0"/>
        <v>14068.286178861788</v>
      </c>
      <c r="L44">
        <v>3</v>
      </c>
      <c r="M44" s="6">
        <v>2595598.7999999998</v>
      </c>
      <c r="N44" s="6">
        <f t="shared" si="1"/>
        <v>42204.858536585365</v>
      </c>
    </row>
    <row r="45" spans="1:14" x14ac:dyDescent="0.25">
      <c r="A45" s="5" t="s">
        <v>170</v>
      </c>
      <c r="B45" t="s">
        <v>51</v>
      </c>
      <c r="C45" t="s">
        <v>49</v>
      </c>
      <c r="D45" t="s">
        <v>114</v>
      </c>
      <c r="E45" s="1">
        <v>45211</v>
      </c>
      <c r="F45" s="7">
        <v>1</v>
      </c>
      <c r="G45" t="s">
        <v>171</v>
      </c>
      <c r="H45" s="12" t="s">
        <v>393</v>
      </c>
      <c r="I45" s="21" t="s">
        <v>393</v>
      </c>
      <c r="J45" s="6">
        <f>M45/L45</f>
        <v>725700</v>
      </c>
      <c r="K45" s="6">
        <f t="shared" si="0"/>
        <v>11800</v>
      </c>
      <c r="L45">
        <v>1</v>
      </c>
      <c r="M45" s="6">
        <v>725700</v>
      </c>
      <c r="N45" s="6">
        <f t="shared" si="1"/>
        <v>11800</v>
      </c>
    </row>
    <row r="46" spans="1:14" x14ac:dyDescent="0.25">
      <c r="A46" s="5" t="s">
        <v>170</v>
      </c>
      <c r="B46" t="s">
        <v>51</v>
      </c>
      <c r="C46" t="s">
        <v>49</v>
      </c>
      <c r="D46" t="s">
        <v>114</v>
      </c>
      <c r="E46" s="1">
        <v>45212</v>
      </c>
      <c r="F46" s="7">
        <v>1</v>
      </c>
      <c r="G46" t="s">
        <v>171</v>
      </c>
      <c r="H46" s="12" t="s">
        <v>393</v>
      </c>
      <c r="I46" s="21" t="s">
        <v>393</v>
      </c>
      <c r="J46" s="6">
        <f>M46/L46</f>
        <v>767000</v>
      </c>
      <c r="K46" s="6">
        <f t="shared" si="0"/>
        <v>12471.544715447155</v>
      </c>
      <c r="L46">
        <v>1</v>
      </c>
      <c r="M46" s="6">
        <v>767000</v>
      </c>
      <c r="N46" s="6">
        <f t="shared" si="1"/>
        <v>12471.544715447155</v>
      </c>
    </row>
    <row r="47" spans="1:14" ht="15" customHeight="1" x14ac:dyDescent="0.25">
      <c r="A47" s="5" t="s">
        <v>172</v>
      </c>
      <c r="B47" t="s">
        <v>79</v>
      </c>
      <c r="C47" t="s">
        <v>173</v>
      </c>
      <c r="D47" t="s">
        <v>114</v>
      </c>
      <c r="E47" s="1">
        <v>45083</v>
      </c>
      <c r="F47" s="7">
        <v>3</v>
      </c>
      <c r="G47" t="s">
        <v>8</v>
      </c>
      <c r="H47" s="12" t="s">
        <v>256</v>
      </c>
      <c r="I47" s="21" t="s">
        <v>322</v>
      </c>
      <c r="J47" s="6">
        <f>M47/L47</f>
        <v>1841640.16</v>
      </c>
      <c r="K47" s="6">
        <f t="shared" si="0"/>
        <v>29945.368455284552</v>
      </c>
      <c r="L47">
        <v>1</v>
      </c>
      <c r="M47" s="6">
        <v>1841640.16</v>
      </c>
      <c r="N47" s="6">
        <f t="shared" si="1"/>
        <v>29945.368455284552</v>
      </c>
    </row>
    <row r="48" spans="1:14" x14ac:dyDescent="0.25">
      <c r="A48" s="5" t="s">
        <v>174</v>
      </c>
      <c r="B48" t="s">
        <v>23</v>
      </c>
      <c r="C48" t="s">
        <v>175</v>
      </c>
      <c r="D48" t="s">
        <v>114</v>
      </c>
      <c r="E48" s="1">
        <v>45093</v>
      </c>
      <c r="F48" s="7">
        <v>1</v>
      </c>
      <c r="G48" t="s">
        <v>14</v>
      </c>
      <c r="H48" s="12" t="s">
        <v>393</v>
      </c>
      <c r="I48" s="21" t="s">
        <v>393</v>
      </c>
      <c r="J48" s="6">
        <v>2832000</v>
      </c>
      <c r="K48" s="6">
        <f t="shared" si="0"/>
        <v>46048.780487804877</v>
      </c>
      <c r="L48">
        <v>1</v>
      </c>
      <c r="M48" s="6">
        <v>2832000</v>
      </c>
      <c r="N48" s="6">
        <f t="shared" si="1"/>
        <v>46048.780487804877</v>
      </c>
    </row>
    <row r="49" spans="1:15" x14ac:dyDescent="0.25">
      <c r="A49" s="3" t="s">
        <v>186</v>
      </c>
      <c r="B49" t="s">
        <v>37</v>
      </c>
      <c r="C49" t="s">
        <v>104</v>
      </c>
      <c r="D49" t="s">
        <v>114</v>
      </c>
      <c r="E49" s="1">
        <v>44981</v>
      </c>
      <c r="F49" s="7">
        <v>1</v>
      </c>
      <c r="G49" t="s">
        <v>12</v>
      </c>
      <c r="H49" s="12" t="s">
        <v>328</v>
      </c>
      <c r="I49" s="21" t="s">
        <v>329</v>
      </c>
      <c r="J49" s="6">
        <f t="shared" ref="J49:J57" si="3">M49/L49</f>
        <v>2473799.2000000002</v>
      </c>
      <c r="K49" s="6">
        <f t="shared" si="0"/>
        <v>40224.377235772357</v>
      </c>
      <c r="L49">
        <v>1</v>
      </c>
      <c r="M49" s="6">
        <v>2473799.2000000002</v>
      </c>
      <c r="N49" s="6">
        <f t="shared" si="1"/>
        <v>40224.377235772357</v>
      </c>
    </row>
    <row r="50" spans="1:15" x14ac:dyDescent="0.25">
      <c r="A50" s="3" t="s">
        <v>187</v>
      </c>
      <c r="B50" t="s">
        <v>110</v>
      </c>
      <c r="C50" t="s">
        <v>188</v>
      </c>
      <c r="D50" t="s">
        <v>114</v>
      </c>
      <c r="E50" s="1">
        <v>45043</v>
      </c>
      <c r="F50" s="7">
        <v>1</v>
      </c>
      <c r="G50" t="s">
        <v>14</v>
      </c>
      <c r="H50" s="12" t="s">
        <v>265</v>
      </c>
      <c r="I50" s="21" t="s">
        <v>308</v>
      </c>
      <c r="J50" s="6">
        <f t="shared" si="3"/>
        <v>2832000</v>
      </c>
      <c r="K50" s="6">
        <f t="shared" si="0"/>
        <v>46048.780487804877</v>
      </c>
      <c r="L50">
        <v>1</v>
      </c>
      <c r="M50" s="6">
        <v>2832000</v>
      </c>
      <c r="N50" s="6">
        <f t="shared" si="1"/>
        <v>46048.780487804877</v>
      </c>
    </row>
    <row r="51" spans="1:15" x14ac:dyDescent="0.25">
      <c r="A51" s="3" t="s">
        <v>189</v>
      </c>
      <c r="B51" t="s">
        <v>86</v>
      </c>
      <c r="C51" t="s">
        <v>140</v>
      </c>
      <c r="D51" t="s">
        <v>114</v>
      </c>
      <c r="E51" s="1">
        <v>45002</v>
      </c>
      <c r="F51" s="7">
        <v>1</v>
      </c>
      <c r="G51" t="s">
        <v>5</v>
      </c>
      <c r="H51" s="12" t="s">
        <v>330</v>
      </c>
      <c r="I51" s="21" t="s">
        <v>331</v>
      </c>
      <c r="J51" s="6">
        <f t="shared" si="3"/>
        <v>2391688.9</v>
      </c>
      <c r="K51" s="6">
        <f t="shared" si="0"/>
        <v>38889.250406504063</v>
      </c>
      <c r="L51">
        <v>1</v>
      </c>
      <c r="M51" s="6">
        <v>2391688.9</v>
      </c>
      <c r="N51" s="6">
        <f t="shared" si="1"/>
        <v>38889.250406504063</v>
      </c>
    </row>
    <row r="52" spans="1:15" x14ac:dyDescent="0.25">
      <c r="A52" s="3" t="s">
        <v>194</v>
      </c>
      <c r="B52" t="s">
        <v>195</v>
      </c>
      <c r="C52" t="s">
        <v>196</v>
      </c>
      <c r="D52" t="s">
        <v>114</v>
      </c>
      <c r="E52" s="1">
        <v>45631</v>
      </c>
      <c r="F52" s="7">
        <v>2</v>
      </c>
      <c r="G52" t="s">
        <v>111</v>
      </c>
      <c r="H52" s="12" t="s">
        <v>324</v>
      </c>
      <c r="I52" s="21" t="s">
        <v>334</v>
      </c>
      <c r="J52" s="6">
        <f t="shared" si="3"/>
        <v>1386609.74</v>
      </c>
      <c r="K52" s="6">
        <f t="shared" si="0"/>
        <v>22546.499837398373</v>
      </c>
      <c r="L52">
        <v>1</v>
      </c>
      <c r="M52" s="6">
        <v>1386609.74</v>
      </c>
      <c r="N52" s="6">
        <f t="shared" si="1"/>
        <v>22546.499837398373</v>
      </c>
    </row>
    <row r="53" spans="1:15" x14ac:dyDescent="0.25">
      <c r="A53" s="3" t="s">
        <v>197</v>
      </c>
      <c r="B53" t="s">
        <v>198</v>
      </c>
      <c r="C53" t="s">
        <v>199</v>
      </c>
      <c r="D53" t="s">
        <v>114</v>
      </c>
      <c r="E53" s="1">
        <v>45553</v>
      </c>
      <c r="F53" s="7">
        <v>2</v>
      </c>
      <c r="G53" t="s">
        <v>3</v>
      </c>
      <c r="H53" s="12" t="s">
        <v>254</v>
      </c>
      <c r="I53" s="21" t="s">
        <v>335</v>
      </c>
      <c r="J53" s="6">
        <f t="shared" si="3"/>
        <v>1180000</v>
      </c>
      <c r="K53" s="6">
        <f t="shared" si="0"/>
        <v>19186.9918699187</v>
      </c>
      <c r="L53">
        <v>1</v>
      </c>
      <c r="M53" s="6">
        <v>1180000</v>
      </c>
      <c r="N53" s="6">
        <f t="shared" si="1"/>
        <v>19186.9918699187</v>
      </c>
    </row>
    <row r="54" spans="1:15" x14ac:dyDescent="0.25">
      <c r="A54" s="3" t="s">
        <v>203</v>
      </c>
      <c r="B54" t="s">
        <v>28</v>
      </c>
      <c r="C54" t="s">
        <v>97</v>
      </c>
      <c r="D54" t="s">
        <v>114</v>
      </c>
      <c r="E54" s="1">
        <v>45558</v>
      </c>
      <c r="F54" s="7">
        <v>2</v>
      </c>
      <c r="G54" t="s">
        <v>63</v>
      </c>
      <c r="H54" s="12" t="s">
        <v>393</v>
      </c>
      <c r="I54" s="21" t="s">
        <v>393</v>
      </c>
      <c r="J54" s="6">
        <f t="shared" si="3"/>
        <v>2398501.04</v>
      </c>
      <c r="K54" s="6">
        <f t="shared" si="0"/>
        <v>39000.016910569109</v>
      </c>
      <c r="L54">
        <v>1</v>
      </c>
      <c r="M54" s="6">
        <v>2398501.04</v>
      </c>
      <c r="N54" s="6">
        <f t="shared" si="1"/>
        <v>39000.016910569109</v>
      </c>
    </row>
    <row r="55" spans="1:15" x14ac:dyDescent="0.25">
      <c r="A55" s="3" t="s">
        <v>204</v>
      </c>
      <c r="B55" t="s">
        <v>91</v>
      </c>
      <c r="C55" t="s">
        <v>205</v>
      </c>
      <c r="D55" t="s">
        <v>114</v>
      </c>
      <c r="E55" s="1">
        <v>45517</v>
      </c>
      <c r="F55" s="7">
        <v>1</v>
      </c>
      <c r="G55" t="s">
        <v>4</v>
      </c>
      <c r="H55" s="12" t="s">
        <v>272</v>
      </c>
      <c r="I55" s="21" t="s">
        <v>336</v>
      </c>
      <c r="J55" s="6">
        <f t="shared" si="3"/>
        <v>2049040</v>
      </c>
      <c r="K55" s="6">
        <f t="shared" si="0"/>
        <v>33317.723577235774</v>
      </c>
      <c r="L55">
        <v>1</v>
      </c>
      <c r="M55" s="6">
        <v>2049040</v>
      </c>
      <c r="N55" s="6">
        <f t="shared" si="1"/>
        <v>33317.723577235774</v>
      </c>
    </row>
    <row r="56" spans="1:15" x14ac:dyDescent="0.25">
      <c r="A56" s="3" t="s">
        <v>204</v>
      </c>
      <c r="B56" t="s">
        <v>91</v>
      </c>
      <c r="C56" t="s">
        <v>205</v>
      </c>
      <c r="D56" t="s">
        <v>114</v>
      </c>
      <c r="E56" s="1">
        <v>45518</v>
      </c>
      <c r="F56" s="7">
        <v>1</v>
      </c>
      <c r="G56" t="s">
        <v>4</v>
      </c>
      <c r="H56" s="12" t="s">
        <v>272</v>
      </c>
      <c r="I56" s="21" t="s">
        <v>290</v>
      </c>
      <c r="J56" s="6">
        <f t="shared" si="3"/>
        <v>1550599</v>
      </c>
      <c r="K56" s="6">
        <f t="shared" si="0"/>
        <v>25212.9918699187</v>
      </c>
      <c r="L56">
        <v>1</v>
      </c>
      <c r="M56" s="6">
        <v>1550599</v>
      </c>
      <c r="N56" s="6">
        <f t="shared" si="1"/>
        <v>25212.9918699187</v>
      </c>
    </row>
    <row r="57" spans="1:15" x14ac:dyDescent="0.25">
      <c r="A57" s="3" t="s">
        <v>206</v>
      </c>
      <c r="B57" t="s">
        <v>71</v>
      </c>
      <c r="C57" t="s">
        <v>207</v>
      </c>
      <c r="D57" t="s">
        <v>114</v>
      </c>
      <c r="E57" s="1">
        <v>45491</v>
      </c>
      <c r="F57" s="7">
        <v>2</v>
      </c>
      <c r="G57" t="s">
        <v>44</v>
      </c>
      <c r="H57" s="12" t="s">
        <v>265</v>
      </c>
      <c r="I57" s="21" t="s">
        <v>283</v>
      </c>
      <c r="J57" s="6">
        <f t="shared" si="3"/>
        <v>1644528.24</v>
      </c>
      <c r="K57" s="6">
        <f t="shared" si="0"/>
        <v>26740.296585365853</v>
      </c>
      <c r="L57">
        <v>1</v>
      </c>
      <c r="M57" s="6">
        <v>1644528.24</v>
      </c>
      <c r="N57" s="6">
        <f t="shared" si="1"/>
        <v>26740.296585365853</v>
      </c>
    </row>
    <row r="58" spans="1:15" x14ac:dyDescent="0.25">
      <c r="A58" s="27" t="s">
        <v>213</v>
      </c>
      <c r="B58" s="28" t="s">
        <v>93</v>
      </c>
      <c r="C58" s="28" t="s">
        <v>361</v>
      </c>
      <c r="D58" s="28" t="s">
        <v>114</v>
      </c>
      <c r="E58" s="29">
        <v>45632</v>
      </c>
      <c r="F58" s="30">
        <v>1</v>
      </c>
      <c r="G58" s="28" t="s">
        <v>44</v>
      </c>
      <c r="H58" s="31" t="s">
        <v>265</v>
      </c>
      <c r="I58" s="32" t="s">
        <v>339</v>
      </c>
      <c r="J58" s="33">
        <f t="shared" ref="J58:J67" si="4">M58/L58</f>
        <v>3878655.28</v>
      </c>
      <c r="K58" s="33">
        <f t="shared" ref="K58:K67" si="5">J58/61.5</f>
        <v>63067.565528455278</v>
      </c>
      <c r="L58" s="28">
        <v>1</v>
      </c>
      <c r="M58" s="33">
        <v>3878655.28</v>
      </c>
      <c r="N58" s="33">
        <f t="shared" ref="N58:N67" si="6">M58/61.5</f>
        <v>63067.565528455278</v>
      </c>
      <c r="O58" s="34" t="s">
        <v>394</v>
      </c>
    </row>
    <row r="59" spans="1:15" x14ac:dyDescent="0.25">
      <c r="A59" s="3" t="s">
        <v>215</v>
      </c>
      <c r="B59" t="s">
        <v>216</v>
      </c>
      <c r="C59" t="s">
        <v>148</v>
      </c>
      <c r="D59" t="s">
        <v>114</v>
      </c>
      <c r="E59" s="1">
        <v>45644</v>
      </c>
      <c r="F59" s="7">
        <v>1</v>
      </c>
      <c r="G59" t="s">
        <v>4</v>
      </c>
      <c r="H59" s="12" t="s">
        <v>272</v>
      </c>
      <c r="I59" s="21" t="s">
        <v>340</v>
      </c>
      <c r="J59" s="6">
        <f t="shared" si="4"/>
        <v>1468665.76</v>
      </c>
      <c r="K59" s="6">
        <f t="shared" si="5"/>
        <v>23880.74406504065</v>
      </c>
      <c r="L59">
        <v>1</v>
      </c>
      <c r="M59" s="6">
        <v>1468665.76</v>
      </c>
      <c r="N59" s="6">
        <f t="shared" si="6"/>
        <v>23880.74406504065</v>
      </c>
    </row>
    <row r="60" spans="1:15" x14ac:dyDescent="0.25">
      <c r="A60" s="3" t="s">
        <v>224</v>
      </c>
      <c r="B60" t="s">
        <v>85</v>
      </c>
      <c r="C60" t="s">
        <v>225</v>
      </c>
      <c r="D60" t="s">
        <v>114</v>
      </c>
      <c r="E60" s="1">
        <v>45595</v>
      </c>
      <c r="F60" s="7">
        <v>1</v>
      </c>
      <c r="G60" t="s">
        <v>65</v>
      </c>
      <c r="H60" s="12" t="s">
        <v>295</v>
      </c>
      <c r="I60" s="21" t="s">
        <v>344</v>
      </c>
      <c r="J60" s="6">
        <f t="shared" si="4"/>
        <v>944922.76</v>
      </c>
      <c r="K60" s="6">
        <f t="shared" si="5"/>
        <v>15364.597723577235</v>
      </c>
      <c r="L60">
        <v>1</v>
      </c>
      <c r="M60" s="6">
        <v>944922.76</v>
      </c>
      <c r="N60" s="6">
        <f t="shared" si="6"/>
        <v>15364.597723577235</v>
      </c>
    </row>
    <row r="61" spans="1:15" x14ac:dyDescent="0.25">
      <c r="A61" s="3" t="s">
        <v>226</v>
      </c>
      <c r="B61" t="s">
        <v>81</v>
      </c>
      <c r="C61" t="s">
        <v>7</v>
      </c>
      <c r="D61" t="s">
        <v>114</v>
      </c>
      <c r="E61" s="1">
        <v>45414</v>
      </c>
      <c r="F61" s="7">
        <v>1</v>
      </c>
      <c r="G61" t="s">
        <v>4</v>
      </c>
      <c r="H61" s="12" t="s">
        <v>272</v>
      </c>
      <c r="I61" s="21" t="s">
        <v>345</v>
      </c>
      <c r="J61" s="6">
        <f t="shared" si="4"/>
        <v>1335367</v>
      </c>
      <c r="K61" s="6">
        <f t="shared" si="5"/>
        <v>21713.284552845529</v>
      </c>
      <c r="L61">
        <v>2</v>
      </c>
      <c r="M61" s="6">
        <v>2670734</v>
      </c>
      <c r="N61" s="6">
        <f t="shared" si="6"/>
        <v>43426.569105691058</v>
      </c>
    </row>
    <row r="62" spans="1:15" x14ac:dyDescent="0.25">
      <c r="A62" s="3" t="s">
        <v>231</v>
      </c>
      <c r="B62" t="s">
        <v>101</v>
      </c>
      <c r="C62" t="s">
        <v>232</v>
      </c>
      <c r="D62" t="s">
        <v>114</v>
      </c>
      <c r="E62" s="1">
        <v>45209</v>
      </c>
      <c r="F62" s="7">
        <v>1</v>
      </c>
      <c r="G62" t="s">
        <v>44</v>
      </c>
      <c r="H62" s="12" t="s">
        <v>265</v>
      </c>
      <c r="I62" s="21" t="s">
        <v>348</v>
      </c>
      <c r="J62" s="6">
        <f t="shared" si="4"/>
        <v>3406677.7</v>
      </c>
      <c r="K62" s="6">
        <f t="shared" si="5"/>
        <v>55393.133333333339</v>
      </c>
      <c r="L62">
        <v>1</v>
      </c>
      <c r="M62" s="6">
        <v>3406677.7</v>
      </c>
      <c r="N62" s="6">
        <f t="shared" si="6"/>
        <v>55393.133333333339</v>
      </c>
    </row>
    <row r="63" spans="1:15" x14ac:dyDescent="0.25">
      <c r="A63" s="3" t="s">
        <v>233</v>
      </c>
      <c r="B63" t="s">
        <v>375</v>
      </c>
      <c r="C63" t="s">
        <v>234</v>
      </c>
      <c r="D63" t="s">
        <v>114</v>
      </c>
      <c r="E63" s="1">
        <v>45211</v>
      </c>
      <c r="F63" s="7">
        <v>1</v>
      </c>
      <c r="G63" t="s">
        <v>44</v>
      </c>
      <c r="H63" s="12" t="s">
        <v>265</v>
      </c>
      <c r="I63" s="21" t="s">
        <v>349</v>
      </c>
      <c r="J63" s="6">
        <f t="shared" si="4"/>
        <v>1237445</v>
      </c>
      <c r="K63" s="6">
        <f t="shared" si="5"/>
        <v>20121.056910569107</v>
      </c>
      <c r="L63">
        <v>1</v>
      </c>
      <c r="M63" s="6">
        <v>1237445</v>
      </c>
      <c r="N63" s="6">
        <f t="shared" si="6"/>
        <v>20121.056910569107</v>
      </c>
    </row>
    <row r="64" spans="1:15" x14ac:dyDescent="0.25">
      <c r="A64" s="3" t="s">
        <v>233</v>
      </c>
      <c r="B64" t="s">
        <v>375</v>
      </c>
      <c r="C64" t="s">
        <v>234</v>
      </c>
      <c r="D64" t="s">
        <v>114</v>
      </c>
      <c r="E64" s="1">
        <v>45212</v>
      </c>
      <c r="F64" s="7">
        <v>2</v>
      </c>
      <c r="G64" t="s">
        <v>44</v>
      </c>
      <c r="H64" s="12" t="s">
        <v>265</v>
      </c>
      <c r="I64" s="21" t="s">
        <v>350</v>
      </c>
      <c r="J64" s="6">
        <f t="shared" si="4"/>
        <v>1161243</v>
      </c>
      <c r="K64" s="6">
        <f t="shared" si="5"/>
        <v>18882</v>
      </c>
      <c r="L64">
        <v>1</v>
      </c>
      <c r="M64" s="6">
        <v>1161243</v>
      </c>
      <c r="N64" s="6">
        <f t="shared" si="6"/>
        <v>18882</v>
      </c>
    </row>
    <row r="65" spans="1:14" x14ac:dyDescent="0.25">
      <c r="A65" s="3" t="s">
        <v>235</v>
      </c>
      <c r="B65" t="s">
        <v>161</v>
      </c>
      <c r="C65" t="s">
        <v>34</v>
      </c>
      <c r="D65" t="s">
        <v>114</v>
      </c>
      <c r="E65" s="1">
        <v>45217</v>
      </c>
      <c r="F65" s="7">
        <v>1</v>
      </c>
      <c r="G65" t="s">
        <v>65</v>
      </c>
      <c r="H65" s="12" t="s">
        <v>393</v>
      </c>
      <c r="I65" s="21" t="s">
        <v>393</v>
      </c>
      <c r="J65" s="6">
        <f t="shared" si="4"/>
        <v>1470840.5</v>
      </c>
      <c r="K65" s="6">
        <f t="shared" si="5"/>
        <v>23916.10569105691</v>
      </c>
      <c r="L65">
        <v>1</v>
      </c>
      <c r="M65" s="6">
        <v>1470840.5</v>
      </c>
      <c r="N65" s="6">
        <f t="shared" si="6"/>
        <v>23916.10569105691</v>
      </c>
    </row>
    <row r="66" spans="1:14" x14ac:dyDescent="0.25">
      <c r="A66" s="3" t="s">
        <v>240</v>
      </c>
      <c r="B66" t="s">
        <v>88</v>
      </c>
      <c r="C66" t="s">
        <v>241</v>
      </c>
      <c r="D66" t="s">
        <v>114</v>
      </c>
      <c r="E66" s="1">
        <v>45041</v>
      </c>
      <c r="F66" s="7">
        <v>2</v>
      </c>
      <c r="G66" t="s">
        <v>54</v>
      </c>
      <c r="H66" s="12" t="s">
        <v>265</v>
      </c>
      <c r="I66" s="21" t="s">
        <v>351</v>
      </c>
      <c r="J66" s="6">
        <f t="shared" si="4"/>
        <v>1082373.8799999999</v>
      </c>
      <c r="K66" s="6">
        <f t="shared" si="5"/>
        <v>17599.575284552844</v>
      </c>
      <c r="L66">
        <v>1</v>
      </c>
      <c r="M66" s="6">
        <v>1082373.8799999999</v>
      </c>
      <c r="N66" s="6">
        <f t="shared" si="6"/>
        <v>17599.575284552844</v>
      </c>
    </row>
    <row r="67" spans="1:14" x14ac:dyDescent="0.25">
      <c r="A67" s="3" t="s">
        <v>245</v>
      </c>
      <c r="B67" t="s">
        <v>113</v>
      </c>
      <c r="C67" t="s">
        <v>246</v>
      </c>
      <c r="D67" t="s">
        <v>114</v>
      </c>
      <c r="E67" s="1">
        <v>45028</v>
      </c>
      <c r="F67" s="7">
        <v>1</v>
      </c>
      <c r="G67" t="s">
        <v>8</v>
      </c>
      <c r="H67" s="12" t="s">
        <v>257</v>
      </c>
      <c r="I67" s="10" t="s">
        <v>353</v>
      </c>
      <c r="J67" s="6">
        <f t="shared" si="4"/>
        <v>1239000</v>
      </c>
      <c r="K67" s="6">
        <f t="shared" si="5"/>
        <v>20146.341463414636</v>
      </c>
      <c r="L67">
        <v>3</v>
      </c>
      <c r="M67" s="6">
        <v>3717000</v>
      </c>
      <c r="N67" s="6">
        <f t="shared" si="6"/>
        <v>60439.024390243903</v>
      </c>
    </row>
    <row r="68" spans="1:14" x14ac:dyDescent="0.25">
      <c r="A68" s="3" t="s">
        <v>379</v>
      </c>
      <c r="B68" t="s">
        <v>380</v>
      </c>
      <c r="C68" s="11" t="s">
        <v>381</v>
      </c>
      <c r="D68" t="s">
        <v>2</v>
      </c>
      <c r="E68" s="1">
        <v>45564</v>
      </c>
      <c r="F68" s="7">
        <v>1</v>
      </c>
      <c r="G68" t="s">
        <v>44</v>
      </c>
      <c r="H68" s="12" t="s">
        <v>265</v>
      </c>
      <c r="I68" s="21" t="s">
        <v>382</v>
      </c>
      <c r="J68" s="20" t="s">
        <v>393</v>
      </c>
      <c r="K68" s="6">
        <v>37176</v>
      </c>
      <c r="L68">
        <v>1</v>
      </c>
      <c r="M68" s="20" t="s">
        <v>393</v>
      </c>
      <c r="N68" s="6">
        <v>37176</v>
      </c>
    </row>
    <row r="69" spans="1:14" x14ac:dyDescent="0.25">
      <c r="A69" s="3" t="s">
        <v>379</v>
      </c>
      <c r="B69" t="s">
        <v>380</v>
      </c>
      <c r="C69" s="11" t="s">
        <v>381</v>
      </c>
      <c r="D69" t="s">
        <v>2</v>
      </c>
      <c r="E69" s="1">
        <v>45564</v>
      </c>
      <c r="F69" s="7">
        <v>1</v>
      </c>
      <c r="G69" t="s">
        <v>44</v>
      </c>
      <c r="H69" s="12" t="s">
        <v>265</v>
      </c>
      <c r="I69" s="21" t="s">
        <v>383</v>
      </c>
      <c r="J69" s="20" t="s">
        <v>393</v>
      </c>
      <c r="K69" s="6">
        <v>55206</v>
      </c>
      <c r="L69">
        <v>1</v>
      </c>
      <c r="M69" s="20" t="s">
        <v>393</v>
      </c>
      <c r="N69" s="6">
        <v>55206</v>
      </c>
    </row>
    <row r="70" spans="1:14" x14ac:dyDescent="0.25">
      <c r="A70" s="3" t="s">
        <v>379</v>
      </c>
      <c r="B70" t="s">
        <v>380</v>
      </c>
      <c r="C70" s="11" t="s">
        <v>381</v>
      </c>
      <c r="D70" t="s">
        <v>2</v>
      </c>
      <c r="E70" s="1">
        <v>45564</v>
      </c>
      <c r="F70" s="7">
        <v>1</v>
      </c>
      <c r="G70" t="s">
        <v>44</v>
      </c>
      <c r="H70" s="12" t="s">
        <v>265</v>
      </c>
      <c r="I70" s="21" t="s">
        <v>384</v>
      </c>
      <c r="J70" s="20" t="s">
        <v>393</v>
      </c>
      <c r="K70" s="6">
        <v>22785</v>
      </c>
      <c r="L70">
        <v>3</v>
      </c>
      <c r="M70" s="20" t="s">
        <v>393</v>
      </c>
      <c r="N70" s="6">
        <v>68354</v>
      </c>
    </row>
    <row r="71" spans="1:14" x14ac:dyDescent="0.25">
      <c r="A71" s="3" t="s">
        <v>385</v>
      </c>
      <c r="B71" s="11" t="s">
        <v>15</v>
      </c>
      <c r="C71" s="11" t="s">
        <v>386</v>
      </c>
      <c r="D71" t="s">
        <v>2</v>
      </c>
      <c r="E71" s="1">
        <v>45476</v>
      </c>
      <c r="F71" s="7">
        <v>1</v>
      </c>
      <c r="G71" t="s">
        <v>44</v>
      </c>
      <c r="H71" s="12" t="s">
        <v>265</v>
      </c>
      <c r="I71" s="21" t="s">
        <v>387</v>
      </c>
      <c r="J71" s="20" t="s">
        <v>393</v>
      </c>
      <c r="K71" s="6">
        <v>43423</v>
      </c>
      <c r="L71">
        <v>1</v>
      </c>
      <c r="M71" s="20" t="s">
        <v>393</v>
      </c>
      <c r="N71" s="6">
        <v>43423</v>
      </c>
    </row>
    <row r="72" spans="1:14" x14ac:dyDescent="0.25">
      <c r="A72" s="3" t="s">
        <v>385</v>
      </c>
      <c r="B72" s="11" t="s">
        <v>15</v>
      </c>
      <c r="C72" s="11" t="s">
        <v>386</v>
      </c>
      <c r="D72" t="s">
        <v>2</v>
      </c>
      <c r="E72" s="1">
        <v>45476</v>
      </c>
      <c r="F72" s="7">
        <v>1</v>
      </c>
      <c r="G72" t="s">
        <v>44</v>
      </c>
      <c r="H72" s="12" t="s">
        <v>265</v>
      </c>
      <c r="I72" s="21" t="s">
        <v>280</v>
      </c>
      <c r="J72" s="20" t="s">
        <v>393</v>
      </c>
      <c r="K72" s="6">
        <v>55315</v>
      </c>
      <c r="L72">
        <v>1</v>
      </c>
      <c r="M72" s="20" t="s">
        <v>393</v>
      </c>
      <c r="N72" s="6">
        <v>55315</v>
      </c>
    </row>
    <row r="73" spans="1:14" x14ac:dyDescent="0.25">
      <c r="A73" s="3" t="s">
        <v>385</v>
      </c>
      <c r="B73" s="11" t="s">
        <v>15</v>
      </c>
      <c r="C73" s="11" t="s">
        <v>386</v>
      </c>
      <c r="D73" t="s">
        <v>2</v>
      </c>
      <c r="E73" s="1">
        <v>45476</v>
      </c>
      <c r="F73" s="7">
        <v>1</v>
      </c>
      <c r="G73" t="s">
        <v>44</v>
      </c>
      <c r="H73" s="12" t="s">
        <v>388</v>
      </c>
      <c r="I73" s="21" t="s">
        <v>389</v>
      </c>
      <c r="J73" s="20" t="s">
        <v>393</v>
      </c>
      <c r="K73" s="6">
        <v>52297</v>
      </c>
      <c r="L73">
        <v>1</v>
      </c>
      <c r="M73" s="20" t="s">
        <v>393</v>
      </c>
      <c r="N73" s="6">
        <v>52297</v>
      </c>
    </row>
  </sheetData>
  <autoFilter ref="A1:N73" xr:uid="{1D302F7D-2075-4696-B317-C8CF0354A996}"/>
  <hyperlinks>
    <hyperlink ref="A24" r:id="rId1" location="/dossie-acpp/7cb312b8-1e31-4441-aa3e-5886bf51f6ff" xr:uid="{5097C38E-4255-4109-AE6C-E3F83A73F544}"/>
    <hyperlink ref="A3" r:id="rId2" location="/dossie-acpp/f6ffae1d-e6a2-40f2-88b4-2489bf17f718" xr:uid="{BCD566AC-F70E-4511-A535-3D28777BD1A0}"/>
    <hyperlink ref="A2" r:id="rId3" location="/dossie-acpp/06d1d3f6-c631-420f-91f1-d17bbed31983" xr:uid="{CC84AFA7-D484-4146-9782-A27A53DED558}"/>
    <hyperlink ref="A5" r:id="rId4" location="/dossie-acpp/8917a9f4-a07e-4413-beb9-d32acb56b5f4" xr:uid="{68743B99-01F5-48D7-9C7B-C8AB7BF5124D}"/>
    <hyperlink ref="A25" r:id="rId5" location="/dossie-acpp/e7816b8a-915f-4b28-aef7-978482b7bef8" xr:uid="{C6D9831C-D5B5-456E-9BA1-433DD7D7BB47}"/>
    <hyperlink ref="A26" r:id="rId6" location="/dossie-acpp/62597d7c-1e13-4129-8b09-ca70f20c451c" xr:uid="{11BE41EA-EF2C-4F40-B329-F44D5162B470}"/>
    <hyperlink ref="A6" r:id="rId7" location="/dossie-acpp/10b6eacf-ca49-4125-8ce6-eaa917a00b31" xr:uid="{4E5A8986-6563-4F02-ADE7-69DE8C41B11C}"/>
    <hyperlink ref="A7" r:id="rId8" location="/dossie-acpp/36678157-abf2-4708-be42-d133b69fc444" xr:uid="{0DE4F1D4-689E-44D9-9CBE-C21DDCA1E590}"/>
    <hyperlink ref="A8" r:id="rId9" location="/dossie-acpp/80d51c36-e0c6-4927-b2a8-3bce26d5fe34" xr:uid="{F434368D-50A9-4BE0-96EF-E7B4E1BAE91F}"/>
    <hyperlink ref="A9" r:id="rId10" location="/dossie-acpp/0378643d-6acc-4d4c-a7fc-02be26a38ce3" xr:uid="{0226B621-4D55-4CE1-B0E5-5F1CBD09BC59}"/>
    <hyperlink ref="A10" r:id="rId11" location="/dossie-acpp/3f2bbf51-34f0-44f6-94f3-377356c4910c" xr:uid="{A9A64597-2D8C-4778-B801-FF56A2A61F27}"/>
    <hyperlink ref="A11:A12" r:id="rId12" location="/dossie-acpp/3f2bbf51-34f0-44f6-94f3-377356c4910c" display="19484/2023" xr:uid="{8A3A13D7-A41E-4C92-A254-3F8E6BDCAE9E}"/>
    <hyperlink ref="A13" r:id="rId13" location="/dossie-acpp/e46329f2-1cbd-4a31-87c7-4ecfeced0a3c" xr:uid="{674563E1-3184-4CAF-BA60-817269524B04}"/>
    <hyperlink ref="A14" r:id="rId14" location="/dossie-acpp/d5573d27-0999-4363-9a4a-8b27729e0535" xr:uid="{51EA0E30-8142-4729-B07E-4E0FF16AB93B}"/>
    <hyperlink ref="A15" r:id="rId15" location="/dossie-acpp/764a76fc-f7d8-49eb-accf-c10d6cc85707" xr:uid="{3B0575A3-ED3F-494B-A8FC-5C3F3F279C78}"/>
    <hyperlink ref="A17" r:id="rId16" location="/dossie-acpp/3e12347a-97ea-4df4-95da-36b84bccd51f" xr:uid="{CA3276D0-8682-4F70-8017-1BB6642E55C6}"/>
    <hyperlink ref="A18" r:id="rId17" location="/dossie-acpp/3e12347a-97ea-4df4-95da-36b84bccd51f" xr:uid="{0EB27718-A539-4D92-858F-27B1D8798526}"/>
    <hyperlink ref="A16" r:id="rId18" location="/dossie-acpp/b69e748f-3d46-484b-846a-cc19fa28b6c6" xr:uid="{D422CF56-B1CE-4B46-B9D4-FA1874A90C58}"/>
    <hyperlink ref="A19" r:id="rId19" location="/dossie-acpp/8daf23e8-05ab-4e24-8479-4b54c524642b" xr:uid="{2E5A1B70-9E67-4B6F-9E1E-E0121351FF8B}"/>
    <hyperlink ref="A20" r:id="rId20" location="/dossie-acpp/70a8134a-45e4-4eb0-ba1f-b6e41dcb6342" xr:uid="{986609EA-BCCD-4570-A676-563EA47BF024}"/>
    <hyperlink ref="A21" r:id="rId21" location="/dossie-acpp/3e7f0fb6-57d2-49fa-b205-818e2911f561" xr:uid="{ACE69353-4141-4734-A1C3-7034F9A2EB61}"/>
    <hyperlink ref="A23" r:id="rId22" location="/dossie-acpp/80d0c131-1b77-4e71-b94e-e5b6d1a0d562" xr:uid="{F6167FF2-C446-4EA3-BAFF-28649EBAB1B4}"/>
    <hyperlink ref="A22" r:id="rId23" location="/dossie-acpp/3e7f0fb6-57d2-49fa-b205-818e2911f561" xr:uid="{1B3184A3-DA93-4235-A1FB-A1A45B2FCDCE}"/>
    <hyperlink ref="A30" r:id="rId24" location="/dossie-acpp/39742e52-c544-4dde-a3cf-03cb471ad70f" xr:uid="{5E7A08AE-3BA4-4F57-9AF2-BAE5CDD42B3C}"/>
    <hyperlink ref="A32" r:id="rId25" location="/dossie-acpp/26b86b8e-a271-42d0-85ed-f9b20bd8e2b4" xr:uid="{A44C4A4C-2685-45C7-A3AD-A19299C34119}"/>
    <hyperlink ref="A33" r:id="rId26" location="/dossie-acpp/310b2f46-c2fd-40f4-acdb-164a0a2c5f61" xr:uid="{B3E29FC2-F79A-4958-ADC8-05D8C737AB03}"/>
    <hyperlink ref="A34" r:id="rId27" location="/dossie-acpp/1868f2ee-e718-418c-b2d3-3e8526d71b30" xr:uid="{08CA5FAF-D492-4A78-BEDD-6752310566D7}"/>
    <hyperlink ref="A35" r:id="rId28" location="/dossie-acpp/ff60e6ce-4e75-451b-826d-35e836738220" xr:uid="{0B4DB76D-B91E-427F-BC70-0FA125DCC161}"/>
    <hyperlink ref="A36" r:id="rId29" location="/dossie-acpp/3fd09c3d-1bd9-4dc5-9eca-62a1c9b00b6f" xr:uid="{2DDF7276-61C5-442F-91D7-23ABCB3AA617}"/>
    <hyperlink ref="A37" r:id="rId30" location="/dossie-acpp/9a0d3e1b-c353-48df-97b2-01840a46e70a" xr:uid="{1EE364AB-F8DE-4C0C-951C-5229630501C3}"/>
    <hyperlink ref="A38" r:id="rId31" location="/dossie-acpp/6082357d-90e0-4a6e-87f9-757f44322d87" xr:uid="{53A9FB4C-6570-42ED-BC22-3015A5E94DFA}"/>
    <hyperlink ref="A39" r:id="rId32" location="/dossie-acpp/b15882f4-b2b2-4de6-9b39-362a220bebd0" xr:uid="{CD3B9860-DC95-4596-97B6-F46FA987EB60}"/>
    <hyperlink ref="A40" r:id="rId33" location="/dossie-acpp/77b9f501-2c5b-41e4-91de-da8f5504003d" xr:uid="{6DD569D2-43BF-4556-A77C-D9A9E14F5592}"/>
    <hyperlink ref="A41" r:id="rId34" location="/dossie-acpp/efdca751-96e3-4455-a262-ca807faaddf3" xr:uid="{423E5CE1-31D3-4359-AC2A-A7EFF856B392}"/>
    <hyperlink ref="A42" r:id="rId35" location="/dossie-acpp/dc3e12b5-1dee-4b12-9db3-ea937b824388" xr:uid="{CAFD9BFB-5AD4-4BC7-966A-E851D11C1A8B}"/>
    <hyperlink ref="A43" r:id="rId36" location="/dossie-acpp/145cede3-6ce1-4731-842d-2a8441262dba" xr:uid="{E398313E-4A8F-4FAF-84CE-15B1967DE251}"/>
    <hyperlink ref="A44" r:id="rId37" location="/dossie-acpp/a0d30328-5571-4e87-820a-973254c40ca0" xr:uid="{84516836-0B1F-4CEE-8820-F19D8863A6BD}"/>
    <hyperlink ref="A45" r:id="rId38" location="/dossie-acpp/d9318010-58b1-4843-8595-f4611042c779" xr:uid="{B343664D-4B6F-4924-B5CF-C86F3BBD76BA}"/>
    <hyperlink ref="A48" r:id="rId39" location="/dossie-acpp/e64eeabd-0544-4f5f-bb7e-8ca4a84f765a" xr:uid="{F3588CAB-B6AE-4C72-AAC9-FE2056136C53}"/>
    <hyperlink ref="A49" r:id="rId40" location="/dossie-acpp/616d5583-e791-4ff2-94d0-e3a1ebeb2630" xr:uid="{73936346-F984-4288-B6E8-BF8B076D9372}"/>
    <hyperlink ref="A50" r:id="rId41" location="/dossie-acpp/7d29278c-2741-4925-9b73-c7c65cc4f6b5" xr:uid="{EAD2A0AD-30FA-4A93-AF39-AC85A984419D}"/>
    <hyperlink ref="A51" r:id="rId42" location="/dossie-acpp/c8537cfc-82c4-4c63-a02e-eb1de337a5c2" xr:uid="{D226D2BE-9145-4E95-A8A2-D1FC3BE4D953}"/>
    <hyperlink ref="A52" r:id="rId43" location="/dossie-acpp/8ac44177-769f-4abe-9d70-7f9843eedc01" xr:uid="{8ADAB5DD-DF14-4835-8200-A50CB17641D7}"/>
    <hyperlink ref="A53" r:id="rId44" location="/dossie-acpp/7ff9d3d7-a586-45a6-9673-c8db8538bb61" xr:uid="{F8A62BDE-27A6-479C-8DEF-4E8BC4E439A9}"/>
    <hyperlink ref="A54" r:id="rId45" location="/dossie-acpp/673db21b-6ef6-41a4-808a-e6abd7239cbe" xr:uid="{3A5D6AA0-11A0-4B78-82A1-92B725517F28}"/>
    <hyperlink ref="A55" r:id="rId46" location="/dossie-acpp/14a0a952-c754-450f-97ff-b2eeaee4f984" xr:uid="{B2A49860-4CC9-44FE-9BAA-AC920EDFC9DE}"/>
    <hyperlink ref="A56" r:id="rId47" location="/dossie-acpp/14a0a952-c754-450f-97ff-b2eeaee4f984" xr:uid="{9157E9A1-A6AF-43B9-8626-DFFEA6F17070}"/>
    <hyperlink ref="A57" r:id="rId48" location="/dossie-acpp/efaf3a09-0b5f-499f-b0ca-09f60b513205" xr:uid="{4F88FBF5-606C-4849-B420-26271293A7B2}"/>
    <hyperlink ref="A58" r:id="rId49" location="/dossie-acpp/f4580978-7e40-4845-a516-7bf437404431" xr:uid="{0E8EED21-9002-4B02-A02C-E6A7235AEF64}"/>
    <hyperlink ref="A59" r:id="rId50" location="/dossie-acpp/855b309c-b32e-4aae-aea4-632d91bac2fa" xr:uid="{97E2BCF1-ED57-4A9E-B315-1AEB60AAD981}"/>
    <hyperlink ref="A60" r:id="rId51" location="/dossie-acpp/e00667c4-fd40-4a40-9e71-10117457324d" xr:uid="{D4BD642F-4C57-4D0B-A598-FBBC3D143AF6}"/>
    <hyperlink ref="A61" r:id="rId52" location="/dossie-acpp/dc80550d-1a1b-4341-a349-98ebefffb20c" xr:uid="{5AE741E0-4F5D-45B3-B181-59C7CC23EF4F}"/>
    <hyperlink ref="A62" r:id="rId53" location="/dossie-acpp/13625dc4-c25e-4e67-bafd-c2745d76572a" xr:uid="{D25AF795-D42F-41CF-902F-892B3DD18833}"/>
    <hyperlink ref="A63" r:id="rId54" location="/dossie-acpp/2598210f-7fea-4a47-b058-049aaad73b86" xr:uid="{5A103C47-9AD4-4DF0-AC86-DF6ED16ED920}"/>
    <hyperlink ref="A64" r:id="rId55" location="/dossie-acpp/2598210f-7fea-4a47-b058-049aaad73b86" xr:uid="{4BEE7FAE-2DFA-421A-8AE2-D666B2223FD9}"/>
    <hyperlink ref="A65" r:id="rId56" location="/dossie-acpp/c86b0a53-20d5-4f79-913b-ff7dccec2f6e" xr:uid="{BF54D3F7-EB87-446C-A2EB-C3EBC82FE641}"/>
    <hyperlink ref="A66" r:id="rId57" location="/dossie-acpp/dbe8e495-5827-455f-a87b-af06e0ce35ac" xr:uid="{791C3C2B-725A-428C-A6D2-56F0A5BFD5A1}"/>
    <hyperlink ref="A67" r:id="rId58" location="/dossie-acpp/1edb3445-2606-49a5-9dd4-da088f299d42" xr:uid="{7C8DEAC1-8BCF-4DC4-B0BF-9A7FEEEEC1B5}"/>
    <hyperlink ref="A46" r:id="rId59" location="/dossie-acpp/d9318010-58b1-4843-8595-f4611042c779" xr:uid="{8B26852D-316D-49D9-A715-80DEE219675B}"/>
    <hyperlink ref="A27" r:id="rId60" location="/dossie-acpp/ac22bc49-9d37-4b10-a655-614e68ec9d2f" xr:uid="{2D416600-A747-4820-80F9-30E08A16FD98}"/>
    <hyperlink ref="A28" r:id="rId61" location="/dossie-acpp/ac22bc49-9d37-4b10-a655-614e68ec9d2f" display="15833/2025" xr:uid="{DD7ECD32-A4C0-47F9-8269-30DEFC602DDD}"/>
    <hyperlink ref="A29" r:id="rId62" location="/dossie-acpp/ac22bc49-9d37-4b10-a655-614e68ec9d2f" display="15833/2026" xr:uid="{642C6A57-C630-45D0-AA4D-1FBBB3B80081}"/>
    <hyperlink ref="A31" r:id="rId63" location="/dossie-acpp/872d8948-ec67-4979-bd0e-e97461a3f307" xr:uid="{57728903-DDA9-43D2-B768-E57430ABA783}"/>
    <hyperlink ref="A47" r:id="rId64" location="/dossie-acpp/aa91bc1e-edba-4108-bd88-547c11a81dc6" xr:uid="{FD50D7D9-8237-437D-A3E2-EF4CD25ACBDA}"/>
    <hyperlink ref="A4" r:id="rId65" location="/dossie-acpp/cbb9fb51-7af6-44b7-8682-a134325de90d" xr:uid="{4E0AD8FA-908B-4269-96F4-B2C993B527C6}"/>
    <hyperlink ref="A68" r:id="rId66" location="/dossie-acpp/f443241c-f09f-4d0d-9770-e9a5e91ee55a" xr:uid="{8CDA80D4-4080-477E-B067-318E14D2AB19}"/>
    <hyperlink ref="A69" r:id="rId67" location="/dossie-acpp/f443241c-f09f-4d0d-9770-e9a5e91ee55a" xr:uid="{728D7A54-7598-4200-88A0-2114740E3F16}"/>
    <hyperlink ref="A70" r:id="rId68" location="/dossie-acpp/f443241c-f09f-4d0d-9770-e9a5e91ee55a" xr:uid="{CAC9895F-4E4E-4643-BBC3-8B380C33608A}"/>
    <hyperlink ref="A71" r:id="rId69" location="/dossie-acpp/5ee78d9d-e2bb-47df-a338-c35cab406355" xr:uid="{749D216B-98B9-4D4F-BD51-C8C7C998DD4E}"/>
    <hyperlink ref="A72" r:id="rId70" location="/dossie-acpp/5ee78d9d-e2bb-47df-a338-c35cab406355" xr:uid="{056F5E07-95F5-48B6-B4E9-32919F85CA38}"/>
    <hyperlink ref="A73" r:id="rId71" location="/dossie-acpp/5ee78d9d-e2bb-47df-a338-c35cab406355" xr:uid="{8B72D66A-045E-4F89-B3EC-A8BC8F5BE740}"/>
  </hyperlinks>
  <pageMargins left="0.7" right="0.7" top="0.75" bottom="0.75" header="0.3" footer="0.3"/>
  <pageSetup paperSize="8" scale="53" orientation="landscape" verticalDpi="0" r:id="rId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77E36-927C-4FAC-9C86-EFBF53FBDC43}">
  <dimension ref="A1:N40"/>
  <sheetViews>
    <sheetView workbookViewId="0">
      <selection activeCell="B2" sqref="B2"/>
    </sheetView>
  </sheetViews>
  <sheetFormatPr defaultRowHeight="15" x14ac:dyDescent="0.25"/>
  <cols>
    <col min="1" max="1" width="13.85546875" customWidth="1"/>
    <col min="2" max="2" width="46.85546875" customWidth="1"/>
    <col min="3" max="3" width="30.7109375" customWidth="1"/>
    <col min="4" max="4" width="36.5703125" customWidth="1"/>
    <col min="5" max="5" width="16.42578125" customWidth="1"/>
    <col min="6" max="6" width="12.85546875" customWidth="1"/>
    <col min="7" max="7" width="24.140625" customWidth="1"/>
    <col min="8" max="8" width="12.85546875" customWidth="1"/>
    <col min="9" max="9" width="15" customWidth="1"/>
    <col min="10" max="10" width="18" customWidth="1"/>
    <col min="11" max="11" width="16.5703125" customWidth="1"/>
    <col min="13" max="13" width="16.85546875" customWidth="1"/>
    <col min="14" max="14" width="17.28515625" customWidth="1"/>
  </cols>
  <sheetData>
    <row r="1" spans="1:14" x14ac:dyDescent="0.25">
      <c r="A1" s="16" t="s">
        <v>373</v>
      </c>
      <c r="B1" s="16" t="s">
        <v>355</v>
      </c>
      <c r="C1" s="16" t="s">
        <v>354</v>
      </c>
      <c r="D1" s="16" t="s">
        <v>374</v>
      </c>
      <c r="E1" s="16" t="s">
        <v>357</v>
      </c>
      <c r="F1" s="16" t="s">
        <v>358</v>
      </c>
      <c r="G1" s="16" t="s">
        <v>359</v>
      </c>
      <c r="H1" s="16" t="s">
        <v>247</v>
      </c>
      <c r="I1" s="16" t="s">
        <v>248</v>
      </c>
      <c r="J1" s="16" t="s">
        <v>249</v>
      </c>
      <c r="K1" s="16" t="s">
        <v>250</v>
      </c>
      <c r="L1" s="16" t="s">
        <v>252</v>
      </c>
      <c r="M1" s="16" t="s">
        <v>372</v>
      </c>
      <c r="N1" s="16" t="s">
        <v>251</v>
      </c>
    </row>
    <row r="2" spans="1:14" x14ac:dyDescent="0.25">
      <c r="A2" s="8" t="s">
        <v>184</v>
      </c>
      <c r="B2" t="s">
        <v>112</v>
      </c>
      <c r="C2" t="s">
        <v>185</v>
      </c>
      <c r="D2" t="s">
        <v>114</v>
      </c>
      <c r="E2" s="1">
        <v>44992</v>
      </c>
      <c r="F2" s="9">
        <v>1</v>
      </c>
      <c r="G2" t="s">
        <v>5</v>
      </c>
      <c r="H2" s="10" t="s">
        <v>326</v>
      </c>
      <c r="I2" s="10" t="s">
        <v>327</v>
      </c>
      <c r="J2" s="6">
        <v>1205099.78</v>
      </c>
      <c r="K2" s="6">
        <v>19595.11837398374</v>
      </c>
      <c r="L2">
        <v>1</v>
      </c>
      <c r="M2" s="6">
        <v>1205099.78</v>
      </c>
      <c r="N2" s="6">
        <v>19595.11837398374</v>
      </c>
    </row>
    <row r="3" spans="1:14" x14ac:dyDescent="0.25">
      <c r="A3" s="8" t="s">
        <v>227</v>
      </c>
      <c r="B3" t="s">
        <v>89</v>
      </c>
      <c r="C3" t="s">
        <v>228</v>
      </c>
      <c r="D3" t="s">
        <v>114</v>
      </c>
      <c r="E3" s="1">
        <v>45357</v>
      </c>
      <c r="F3" s="9">
        <v>1</v>
      </c>
      <c r="G3" t="s">
        <v>8</v>
      </c>
      <c r="H3" s="10" t="s">
        <v>346</v>
      </c>
      <c r="I3" s="10" t="s">
        <v>347</v>
      </c>
      <c r="J3" s="6">
        <v>2110805</v>
      </c>
      <c r="K3" s="6">
        <v>34322.032520325207</v>
      </c>
      <c r="L3">
        <v>1</v>
      </c>
      <c r="M3" s="6">
        <v>2110805</v>
      </c>
      <c r="N3" s="6">
        <v>34322.032520325207</v>
      </c>
    </row>
    <row r="4" spans="1:14" x14ac:dyDescent="0.25">
      <c r="A4" s="8" t="s">
        <v>223</v>
      </c>
      <c r="B4" t="s">
        <v>25</v>
      </c>
      <c r="C4" t="s">
        <v>21</v>
      </c>
      <c r="D4" t="s">
        <v>114</v>
      </c>
      <c r="E4" s="1">
        <v>44641</v>
      </c>
      <c r="F4" s="9">
        <v>2</v>
      </c>
      <c r="G4" t="s">
        <v>65</v>
      </c>
      <c r="H4" s="10" t="s">
        <v>295</v>
      </c>
      <c r="I4" s="10" t="s">
        <v>343</v>
      </c>
      <c r="J4" s="6">
        <v>1285609.06</v>
      </c>
      <c r="K4" s="6">
        <v>20904.21235772358</v>
      </c>
      <c r="L4">
        <v>1</v>
      </c>
      <c r="M4" s="6">
        <v>1285609.06</v>
      </c>
      <c r="N4" s="6">
        <v>20904.21235772358</v>
      </c>
    </row>
    <row r="5" spans="1:14" x14ac:dyDescent="0.25">
      <c r="A5" s="8" t="s">
        <v>211</v>
      </c>
      <c r="B5" t="s">
        <v>100</v>
      </c>
      <c r="C5" t="s">
        <v>212</v>
      </c>
      <c r="D5" t="s">
        <v>114</v>
      </c>
      <c r="E5" s="1">
        <v>44635</v>
      </c>
      <c r="F5" s="9">
        <v>1</v>
      </c>
      <c r="G5" t="s">
        <v>14</v>
      </c>
      <c r="H5" s="10" t="s">
        <v>255</v>
      </c>
      <c r="I5" s="10" t="s">
        <v>338</v>
      </c>
      <c r="J5" s="6">
        <v>1319383.96</v>
      </c>
      <c r="K5" s="6">
        <v>21453.397723577236</v>
      </c>
      <c r="L5">
        <v>1</v>
      </c>
      <c r="M5" s="6">
        <v>1319383.96</v>
      </c>
      <c r="N5" s="6">
        <v>21453.397723577236</v>
      </c>
    </row>
    <row r="6" spans="1:14" x14ac:dyDescent="0.25">
      <c r="A6" s="8" t="s">
        <v>190</v>
      </c>
      <c r="B6" t="s">
        <v>164</v>
      </c>
      <c r="C6" t="s">
        <v>191</v>
      </c>
      <c r="D6" t="s">
        <v>114</v>
      </c>
      <c r="E6" s="1">
        <v>45012</v>
      </c>
      <c r="F6" s="9">
        <v>2</v>
      </c>
      <c r="G6" t="s">
        <v>5</v>
      </c>
      <c r="H6" s="10" t="s">
        <v>332</v>
      </c>
      <c r="I6" s="10" t="s">
        <v>333</v>
      </c>
      <c r="J6" s="6">
        <v>1331790.48</v>
      </c>
      <c r="K6" s="6">
        <v>21655.129756097562</v>
      </c>
      <c r="L6">
        <v>1</v>
      </c>
      <c r="M6" s="6">
        <v>1331790.48</v>
      </c>
      <c r="N6" s="6">
        <v>21655.129756097562</v>
      </c>
    </row>
    <row r="7" spans="1:14" x14ac:dyDescent="0.25">
      <c r="A7" s="8" t="s">
        <v>242</v>
      </c>
      <c r="B7" t="s">
        <v>243</v>
      </c>
      <c r="C7" t="s">
        <v>244</v>
      </c>
      <c r="D7" t="s">
        <v>114</v>
      </c>
      <c r="E7" s="1">
        <v>45014</v>
      </c>
      <c r="F7" s="9">
        <v>1</v>
      </c>
      <c r="G7" t="s">
        <v>3</v>
      </c>
      <c r="H7" s="10" t="s">
        <v>257</v>
      </c>
      <c r="I7" s="10" t="s">
        <v>352</v>
      </c>
      <c r="J7" s="6">
        <v>1379998.2</v>
      </c>
      <c r="K7" s="6">
        <v>22438.995121951219</v>
      </c>
      <c r="L7">
        <v>1</v>
      </c>
      <c r="M7" s="6">
        <v>1379998.2</v>
      </c>
      <c r="N7" s="6">
        <v>22438.995121951219</v>
      </c>
    </row>
    <row r="8" spans="1:14" x14ac:dyDescent="0.25">
      <c r="A8" s="8" t="s">
        <v>48</v>
      </c>
      <c r="B8" t="s">
        <v>38</v>
      </c>
      <c r="C8" t="s">
        <v>49</v>
      </c>
      <c r="D8" t="s">
        <v>2</v>
      </c>
      <c r="E8" s="1">
        <v>45423</v>
      </c>
      <c r="F8" s="9">
        <v>2</v>
      </c>
      <c r="G8" t="s">
        <v>3</v>
      </c>
      <c r="H8" s="10" t="s">
        <v>254</v>
      </c>
      <c r="I8" s="10" t="s">
        <v>285</v>
      </c>
      <c r="J8" s="6">
        <v>2596000</v>
      </c>
      <c r="K8" s="6">
        <v>42211.382113821135</v>
      </c>
      <c r="L8">
        <v>1</v>
      </c>
      <c r="M8" s="6">
        <v>2596000</v>
      </c>
      <c r="N8" s="6">
        <v>42211.382113821135</v>
      </c>
    </row>
    <row r="9" spans="1:14" x14ac:dyDescent="0.25">
      <c r="A9" s="3" t="s">
        <v>390</v>
      </c>
      <c r="B9" s="15" t="s">
        <v>15</v>
      </c>
      <c r="C9" s="13" t="s">
        <v>391</v>
      </c>
      <c r="D9" t="s">
        <v>2</v>
      </c>
      <c r="E9" s="1">
        <v>45104</v>
      </c>
      <c r="F9" s="7">
        <v>2</v>
      </c>
      <c r="G9" s="11" t="s">
        <v>14</v>
      </c>
      <c r="H9" s="10" t="s">
        <v>255</v>
      </c>
      <c r="I9" s="12" t="s">
        <v>392</v>
      </c>
      <c r="J9" s="6">
        <v>4320223</v>
      </c>
      <c r="K9" s="6">
        <f>J9/61.5</f>
        <v>70247.528455284555</v>
      </c>
      <c r="L9">
        <v>1</v>
      </c>
      <c r="M9" s="6">
        <v>4320223</v>
      </c>
      <c r="N9" s="6">
        <f>M9/61.5</f>
        <v>70247.528455284555</v>
      </c>
    </row>
    <row r="10" spans="1:14" x14ac:dyDescent="0.25">
      <c r="A10" s="8" t="s">
        <v>16</v>
      </c>
      <c r="B10" t="s">
        <v>17</v>
      </c>
      <c r="C10" t="s">
        <v>18</v>
      </c>
      <c r="D10" t="s">
        <v>2</v>
      </c>
      <c r="E10" s="1">
        <v>45107</v>
      </c>
      <c r="F10" s="9">
        <v>1</v>
      </c>
      <c r="G10" t="s">
        <v>8</v>
      </c>
      <c r="H10" s="10" t="s">
        <v>256</v>
      </c>
      <c r="I10" s="10" t="s">
        <v>363</v>
      </c>
      <c r="J10" s="6">
        <v>3158632</v>
      </c>
      <c r="K10" s="6">
        <v>51359.869918699187</v>
      </c>
      <c r="L10">
        <v>1</v>
      </c>
      <c r="M10" s="6">
        <v>3158632.26</v>
      </c>
      <c r="N10" s="6">
        <v>51359.874146341463</v>
      </c>
    </row>
    <row r="11" spans="1:14" x14ac:dyDescent="0.25">
      <c r="A11" s="3" t="s">
        <v>220</v>
      </c>
      <c r="B11" t="s">
        <v>17</v>
      </c>
      <c r="C11" t="s">
        <v>221</v>
      </c>
      <c r="D11" t="s">
        <v>114</v>
      </c>
      <c r="E11" s="1">
        <v>44748</v>
      </c>
      <c r="F11" s="7">
        <v>2</v>
      </c>
      <c r="G11" t="s">
        <v>8</v>
      </c>
      <c r="H11" s="10" t="s">
        <v>393</v>
      </c>
      <c r="I11" s="10" t="s">
        <v>393</v>
      </c>
      <c r="J11" s="6">
        <f>M11/L11</f>
        <v>1946706.18</v>
      </c>
      <c r="K11" s="6">
        <f>J11/61.5</f>
        <v>31653.759024390241</v>
      </c>
      <c r="L11">
        <v>1</v>
      </c>
      <c r="M11" s="6">
        <v>1946706.18</v>
      </c>
      <c r="N11" s="6">
        <f>M11/61.5</f>
        <v>31653.759024390241</v>
      </c>
    </row>
    <row r="12" spans="1:14" x14ac:dyDescent="0.25">
      <c r="A12" s="8" t="s">
        <v>238</v>
      </c>
      <c r="B12" t="s">
        <v>84</v>
      </c>
      <c r="C12" t="s">
        <v>239</v>
      </c>
      <c r="D12" t="s">
        <v>114</v>
      </c>
      <c r="E12" s="1">
        <v>45089</v>
      </c>
      <c r="F12" s="9">
        <v>1</v>
      </c>
      <c r="G12" t="s">
        <v>5</v>
      </c>
      <c r="H12" s="10" t="s">
        <v>332</v>
      </c>
      <c r="I12" s="10" t="s">
        <v>299</v>
      </c>
      <c r="J12" s="6">
        <v>1013519.7</v>
      </c>
      <c r="K12" s="6">
        <v>16479.995121951219</v>
      </c>
      <c r="L12">
        <v>1</v>
      </c>
      <c r="M12" s="6">
        <v>1013519.7</v>
      </c>
      <c r="N12" s="6">
        <v>16479.995121951219</v>
      </c>
    </row>
    <row r="13" spans="1:14" x14ac:dyDescent="0.25">
      <c r="A13" s="8" t="s">
        <v>208</v>
      </c>
      <c r="B13" t="s">
        <v>98</v>
      </c>
      <c r="C13" t="s">
        <v>21</v>
      </c>
      <c r="D13" t="s">
        <v>114</v>
      </c>
      <c r="E13" s="1">
        <v>45483</v>
      </c>
      <c r="F13" s="9">
        <v>2</v>
      </c>
      <c r="G13" t="s">
        <v>3</v>
      </c>
      <c r="H13" s="10" t="s">
        <v>254</v>
      </c>
      <c r="I13" s="10" t="s">
        <v>337</v>
      </c>
      <c r="J13" s="6">
        <v>2392800.46</v>
      </c>
      <c r="K13" s="6">
        <v>38907.32455284553</v>
      </c>
      <c r="L13">
        <v>1</v>
      </c>
      <c r="M13" s="6">
        <v>2392800.46</v>
      </c>
      <c r="N13" s="6">
        <v>38907.32455284553</v>
      </c>
    </row>
    <row r="14" spans="1:14" x14ac:dyDescent="0.25">
      <c r="A14" s="8" t="s">
        <v>64</v>
      </c>
      <c r="B14" t="s">
        <v>6</v>
      </c>
      <c r="C14" t="s">
        <v>13</v>
      </c>
      <c r="D14" t="s">
        <v>2</v>
      </c>
      <c r="E14" s="1">
        <v>44576</v>
      </c>
      <c r="F14" s="9">
        <v>1</v>
      </c>
      <c r="G14" t="s">
        <v>12</v>
      </c>
      <c r="H14" s="10" t="s">
        <v>291</v>
      </c>
      <c r="I14" s="10" t="s">
        <v>292</v>
      </c>
      <c r="J14" s="6">
        <v>2342836.7999999998</v>
      </c>
      <c r="K14" s="6">
        <v>38094.907317073164</v>
      </c>
      <c r="L14">
        <v>5</v>
      </c>
      <c r="M14" s="6">
        <v>11714184</v>
      </c>
      <c r="N14" s="6">
        <v>190474.53658536586</v>
      </c>
    </row>
    <row r="15" spans="1:14" x14ac:dyDescent="0.25">
      <c r="A15" s="8" t="s">
        <v>64</v>
      </c>
      <c r="B15" t="s">
        <v>6</v>
      </c>
      <c r="C15" t="s">
        <v>13</v>
      </c>
      <c r="D15" t="s">
        <v>2</v>
      </c>
      <c r="E15" s="1">
        <v>44577</v>
      </c>
      <c r="F15" s="9">
        <v>4</v>
      </c>
      <c r="G15" t="s">
        <v>3</v>
      </c>
      <c r="H15" s="10" t="s">
        <v>254</v>
      </c>
      <c r="I15" s="10" t="s">
        <v>293</v>
      </c>
      <c r="J15" s="6">
        <v>2633146</v>
      </c>
      <c r="K15" s="6">
        <v>42815.382113821135</v>
      </c>
      <c r="L15">
        <v>1</v>
      </c>
      <c r="M15" s="6">
        <v>2633146</v>
      </c>
      <c r="N15" s="6">
        <v>42815.382113821135</v>
      </c>
    </row>
    <row r="16" spans="1:14" x14ac:dyDescent="0.25">
      <c r="A16" s="8" t="s">
        <v>64</v>
      </c>
      <c r="B16" t="s">
        <v>6</v>
      </c>
      <c r="C16" t="s">
        <v>13</v>
      </c>
      <c r="D16" t="s">
        <v>2</v>
      </c>
      <c r="E16" s="1">
        <v>44577</v>
      </c>
      <c r="F16" s="9">
        <v>1</v>
      </c>
      <c r="G16" t="s">
        <v>364</v>
      </c>
      <c r="H16" s="10" t="s">
        <v>274</v>
      </c>
      <c r="I16" s="10" t="s">
        <v>365</v>
      </c>
      <c r="J16" s="6">
        <v>9653344</v>
      </c>
      <c r="K16" s="6">
        <v>156964.94308943089</v>
      </c>
      <c r="L16">
        <v>2</v>
      </c>
      <c r="M16" s="6">
        <v>19306688</v>
      </c>
      <c r="N16" s="6">
        <v>313929.88617886178</v>
      </c>
    </row>
    <row r="17" spans="1:14" x14ac:dyDescent="0.25">
      <c r="A17" s="8" t="s">
        <v>64</v>
      </c>
      <c r="B17" t="s">
        <v>6</v>
      </c>
      <c r="C17" t="s">
        <v>13</v>
      </c>
      <c r="D17" t="s">
        <v>2</v>
      </c>
      <c r="E17" s="1">
        <v>44576</v>
      </c>
      <c r="F17" s="9">
        <v>3</v>
      </c>
      <c r="G17" t="s">
        <v>3</v>
      </c>
      <c r="H17" s="10" t="s">
        <v>254</v>
      </c>
      <c r="I17" s="10" t="s">
        <v>294</v>
      </c>
      <c r="J17" s="6">
        <v>2254272</v>
      </c>
      <c r="K17" s="6">
        <v>36654.829268292684</v>
      </c>
      <c r="L17">
        <v>8</v>
      </c>
      <c r="M17" s="6">
        <v>18034176</v>
      </c>
      <c r="N17" s="6">
        <v>293238.63414634147</v>
      </c>
    </row>
    <row r="18" spans="1:14" x14ac:dyDescent="0.25">
      <c r="A18" s="3" t="s">
        <v>177</v>
      </c>
      <c r="B18" t="s">
        <v>73</v>
      </c>
      <c r="C18" t="s">
        <v>178</v>
      </c>
      <c r="D18" t="s">
        <v>114</v>
      </c>
      <c r="E18" s="1">
        <v>45138</v>
      </c>
      <c r="F18" s="7">
        <v>2</v>
      </c>
      <c r="G18" t="s">
        <v>5</v>
      </c>
      <c r="H18" s="10" t="s">
        <v>393</v>
      </c>
      <c r="I18" s="10" t="s">
        <v>393</v>
      </c>
      <c r="J18" s="6">
        <f>M18/L18</f>
        <v>1322520.3999999999</v>
      </c>
      <c r="K18" s="6">
        <f>J18/61.5</f>
        <v>21504.396747967479</v>
      </c>
      <c r="L18">
        <v>1</v>
      </c>
      <c r="M18" s="6">
        <v>1322520.3999999999</v>
      </c>
      <c r="N18" s="6">
        <f>M18/61.5</f>
        <v>21504.396747967479</v>
      </c>
    </row>
    <row r="19" spans="1:14" x14ac:dyDescent="0.25">
      <c r="A19" s="3" t="s">
        <v>176</v>
      </c>
      <c r="B19" t="s">
        <v>92</v>
      </c>
      <c r="C19" t="s">
        <v>104</v>
      </c>
      <c r="D19" t="s">
        <v>114</v>
      </c>
      <c r="E19" s="1">
        <v>45139</v>
      </c>
      <c r="F19" s="9">
        <v>2</v>
      </c>
      <c r="G19" t="s">
        <v>3</v>
      </c>
      <c r="H19" s="10" t="s">
        <v>254</v>
      </c>
      <c r="I19" s="21" t="s">
        <v>366</v>
      </c>
      <c r="J19" s="6">
        <f>M19/L19</f>
        <v>1433700</v>
      </c>
      <c r="K19" s="6">
        <f>J19/61.5</f>
        <v>23312.195121951219</v>
      </c>
      <c r="L19">
        <v>1</v>
      </c>
      <c r="M19" s="6">
        <v>1433700</v>
      </c>
      <c r="N19" s="6">
        <f>M19/61.5</f>
        <v>23312.195121951219</v>
      </c>
    </row>
    <row r="20" spans="1:14" x14ac:dyDescent="0.25">
      <c r="A20" s="8" t="s">
        <v>33</v>
      </c>
      <c r="B20" t="s">
        <v>10</v>
      </c>
      <c r="C20" t="s">
        <v>34</v>
      </c>
      <c r="D20" t="s">
        <v>2</v>
      </c>
      <c r="E20" s="1">
        <v>44935</v>
      </c>
      <c r="F20" s="9">
        <v>3</v>
      </c>
      <c r="G20" t="s">
        <v>8</v>
      </c>
      <c r="H20" s="10" t="s">
        <v>270</v>
      </c>
      <c r="I20" s="10"/>
      <c r="J20" s="6">
        <v>2382595.3333333335</v>
      </c>
      <c r="K20" s="6">
        <v>38741.387533875342</v>
      </c>
      <c r="L20">
        <v>6</v>
      </c>
      <c r="M20" s="6">
        <v>14295572</v>
      </c>
      <c r="N20" s="6">
        <v>232448.32520325202</v>
      </c>
    </row>
    <row r="21" spans="1:14" x14ac:dyDescent="0.25">
      <c r="A21" s="8" t="s">
        <v>33</v>
      </c>
      <c r="B21" t="s">
        <v>10</v>
      </c>
      <c r="C21" t="s">
        <v>34</v>
      </c>
      <c r="D21" t="s">
        <v>2</v>
      </c>
      <c r="E21" s="1">
        <v>45301</v>
      </c>
      <c r="F21" s="9">
        <v>4</v>
      </c>
      <c r="G21" t="s">
        <v>8</v>
      </c>
      <c r="H21" s="10" t="s">
        <v>362</v>
      </c>
      <c r="I21" s="10"/>
      <c r="J21" s="6">
        <v>5851772</v>
      </c>
      <c r="K21" s="6">
        <v>95150.76422764227</v>
      </c>
      <c r="L21">
        <v>1</v>
      </c>
      <c r="M21" s="6">
        <v>5851772</v>
      </c>
      <c r="N21" s="6">
        <v>95150.76422764227</v>
      </c>
    </row>
    <row r="22" spans="1:14" x14ac:dyDescent="0.25">
      <c r="A22" s="8" t="s">
        <v>33</v>
      </c>
      <c r="B22" t="s">
        <v>10</v>
      </c>
      <c r="C22" t="s">
        <v>34</v>
      </c>
      <c r="D22" t="s">
        <v>2</v>
      </c>
      <c r="E22" s="1">
        <v>45301</v>
      </c>
      <c r="F22" s="9">
        <v>3</v>
      </c>
      <c r="G22" t="s">
        <v>5</v>
      </c>
      <c r="H22" s="10" t="s">
        <v>271</v>
      </c>
      <c r="I22" s="10"/>
      <c r="J22" s="6">
        <v>1185857.3636363635</v>
      </c>
      <c r="K22" s="6">
        <v>19282.233555062823</v>
      </c>
      <c r="L22">
        <v>11</v>
      </c>
      <c r="M22" s="6">
        <v>13044431</v>
      </c>
      <c r="N22" s="6">
        <v>212104.56910569104</v>
      </c>
    </row>
    <row r="23" spans="1:14" x14ac:dyDescent="0.25">
      <c r="A23" s="3" t="s">
        <v>217</v>
      </c>
      <c r="B23" t="s">
        <v>62</v>
      </c>
      <c r="C23" t="s">
        <v>218</v>
      </c>
      <c r="D23" t="s">
        <v>114</v>
      </c>
      <c r="E23" s="1">
        <v>44796</v>
      </c>
      <c r="F23" s="7">
        <v>1</v>
      </c>
      <c r="G23" t="s">
        <v>219</v>
      </c>
      <c r="H23" s="10" t="s">
        <v>370</v>
      </c>
      <c r="I23" s="21" t="s">
        <v>371</v>
      </c>
      <c r="J23" s="6">
        <f>M23/L23</f>
        <v>1399998.02</v>
      </c>
      <c r="K23" s="6">
        <f>J23/61.5</f>
        <v>22764.19544715447</v>
      </c>
      <c r="L23">
        <v>1</v>
      </c>
      <c r="M23" s="6">
        <v>1399998.02</v>
      </c>
      <c r="N23" s="6">
        <f>M23/61.5</f>
        <v>22764.19544715447</v>
      </c>
    </row>
    <row r="24" spans="1:14" x14ac:dyDescent="0.25">
      <c r="A24" s="8" t="s">
        <v>26</v>
      </c>
      <c r="B24" t="s">
        <v>27</v>
      </c>
      <c r="C24" t="s">
        <v>21</v>
      </c>
      <c r="D24" t="s">
        <v>2</v>
      </c>
      <c r="E24" s="1">
        <v>45188</v>
      </c>
      <c r="F24" s="9">
        <v>1</v>
      </c>
      <c r="G24" t="s">
        <v>8</v>
      </c>
      <c r="H24" s="10" t="s">
        <v>257</v>
      </c>
      <c r="I24" s="10" t="s">
        <v>263</v>
      </c>
      <c r="J24" s="6">
        <v>1876200</v>
      </c>
      <c r="K24" s="6">
        <v>30507.317073170732</v>
      </c>
      <c r="L24">
        <v>1</v>
      </c>
      <c r="M24" s="6">
        <v>1876200</v>
      </c>
      <c r="N24" s="6">
        <v>30507.317073170732</v>
      </c>
    </row>
    <row r="25" spans="1:14" x14ac:dyDescent="0.25">
      <c r="A25" s="3" t="s">
        <v>200</v>
      </c>
      <c r="B25" t="s">
        <v>201</v>
      </c>
      <c r="C25" t="s">
        <v>202</v>
      </c>
      <c r="D25" t="s">
        <v>114</v>
      </c>
      <c r="E25" s="1">
        <v>45579</v>
      </c>
      <c r="F25" s="7">
        <v>1</v>
      </c>
      <c r="G25" t="s">
        <v>3</v>
      </c>
      <c r="H25" s="10" t="s">
        <v>393</v>
      </c>
      <c r="I25" s="10" t="s">
        <v>393</v>
      </c>
      <c r="J25" s="6">
        <f>M25/L25</f>
        <v>2596000</v>
      </c>
      <c r="K25" s="6">
        <f>J25/61.5</f>
        <v>42211.382113821135</v>
      </c>
      <c r="L25">
        <v>1</v>
      </c>
      <c r="M25" s="6">
        <v>2596000</v>
      </c>
      <c r="N25" s="6">
        <f>M25/61.5</f>
        <v>42211.382113821135</v>
      </c>
    </row>
    <row r="26" spans="1:14" x14ac:dyDescent="0.25">
      <c r="A26" s="8" t="s">
        <v>121</v>
      </c>
      <c r="B26" t="s">
        <v>67</v>
      </c>
      <c r="C26" t="s">
        <v>122</v>
      </c>
      <c r="D26" t="s">
        <v>114</v>
      </c>
      <c r="E26" s="1">
        <v>45220</v>
      </c>
      <c r="F26" s="9">
        <v>2</v>
      </c>
      <c r="G26" t="s">
        <v>123</v>
      </c>
      <c r="H26" s="10" t="s">
        <v>295</v>
      </c>
      <c r="I26" s="10" t="s">
        <v>302</v>
      </c>
      <c r="J26" s="6">
        <v>601800</v>
      </c>
      <c r="K26" s="6">
        <v>9785.3658536585372</v>
      </c>
      <c r="L26">
        <v>1</v>
      </c>
      <c r="M26" s="6">
        <v>601800</v>
      </c>
      <c r="N26" s="6">
        <v>9785.3658536585372</v>
      </c>
    </row>
    <row r="27" spans="1:14" x14ac:dyDescent="0.25">
      <c r="A27" s="8" t="s">
        <v>124</v>
      </c>
      <c r="B27" t="s">
        <v>74</v>
      </c>
      <c r="C27" t="s">
        <v>125</v>
      </c>
      <c r="D27" t="s">
        <v>114</v>
      </c>
      <c r="E27" s="1">
        <v>45223</v>
      </c>
      <c r="F27" s="9">
        <v>2</v>
      </c>
      <c r="G27" t="s">
        <v>9</v>
      </c>
      <c r="H27" s="10" t="s">
        <v>303</v>
      </c>
      <c r="I27" s="10" t="s">
        <v>304</v>
      </c>
      <c r="J27" s="6">
        <v>1949360</v>
      </c>
      <c r="K27" s="6">
        <v>31696.91056910569</v>
      </c>
      <c r="L27">
        <v>1</v>
      </c>
      <c r="M27" s="6">
        <v>1949360</v>
      </c>
      <c r="N27" s="6">
        <v>31696.91056910569</v>
      </c>
    </row>
    <row r="28" spans="1:14" x14ac:dyDescent="0.25">
      <c r="A28" s="3" t="s">
        <v>131</v>
      </c>
      <c r="B28" t="s">
        <v>95</v>
      </c>
      <c r="C28" t="s">
        <v>132</v>
      </c>
      <c r="D28" t="s">
        <v>114</v>
      </c>
      <c r="E28" s="1">
        <v>45260</v>
      </c>
      <c r="F28" s="9">
        <v>1</v>
      </c>
      <c r="G28" t="s">
        <v>4</v>
      </c>
      <c r="H28" s="10" t="s">
        <v>259</v>
      </c>
      <c r="I28" s="10" t="s">
        <v>259</v>
      </c>
      <c r="J28" s="6">
        <v>1644516</v>
      </c>
      <c r="K28" s="6">
        <v>26740.09756097561</v>
      </c>
      <c r="L28">
        <v>1</v>
      </c>
      <c r="M28" s="6">
        <v>1644516</v>
      </c>
      <c r="N28" s="6">
        <v>26740.09756097561</v>
      </c>
    </row>
    <row r="29" spans="1:14" x14ac:dyDescent="0.25">
      <c r="A29" s="8" t="s">
        <v>117</v>
      </c>
      <c r="B29" t="s">
        <v>118</v>
      </c>
      <c r="C29" t="s">
        <v>104</v>
      </c>
      <c r="D29" t="s">
        <v>114</v>
      </c>
      <c r="E29" s="1">
        <v>45224</v>
      </c>
      <c r="F29" s="9">
        <v>1</v>
      </c>
      <c r="G29" t="s">
        <v>5</v>
      </c>
      <c r="H29" s="10" t="s">
        <v>253</v>
      </c>
      <c r="I29" s="10" t="s">
        <v>299</v>
      </c>
      <c r="J29" s="6">
        <v>1013519.7</v>
      </c>
      <c r="K29" s="6">
        <v>16479.995121951219</v>
      </c>
      <c r="L29">
        <v>1</v>
      </c>
      <c r="M29" s="6">
        <v>1013519.7</v>
      </c>
      <c r="N29" s="6">
        <v>16479.995121951219</v>
      </c>
    </row>
    <row r="30" spans="1:14" x14ac:dyDescent="0.25">
      <c r="A30" s="3" t="s">
        <v>214</v>
      </c>
      <c r="B30" t="s">
        <v>106</v>
      </c>
      <c r="C30" t="s">
        <v>104</v>
      </c>
      <c r="D30" t="s">
        <v>114</v>
      </c>
      <c r="E30" s="1">
        <v>45614</v>
      </c>
      <c r="F30" s="7">
        <v>1</v>
      </c>
      <c r="G30" t="s">
        <v>5</v>
      </c>
      <c r="H30" s="10" t="s">
        <v>393</v>
      </c>
      <c r="I30" s="10" t="s">
        <v>393</v>
      </c>
      <c r="J30" s="6">
        <f>M30/L30</f>
        <v>1677870.32</v>
      </c>
      <c r="K30" s="6">
        <f>J30/61.5</f>
        <v>27282.444227642278</v>
      </c>
      <c r="L30">
        <v>1</v>
      </c>
      <c r="M30" s="6">
        <v>1677870.32</v>
      </c>
      <c r="N30" s="6">
        <f>M30/61.5</f>
        <v>27282.444227642278</v>
      </c>
    </row>
    <row r="31" spans="1:14" x14ac:dyDescent="0.25">
      <c r="A31" s="8" t="s">
        <v>167</v>
      </c>
      <c r="B31" t="s">
        <v>168</v>
      </c>
      <c r="C31" t="s">
        <v>169</v>
      </c>
      <c r="D31" t="s">
        <v>114</v>
      </c>
      <c r="E31" s="1">
        <v>45231</v>
      </c>
      <c r="F31" s="9">
        <v>1</v>
      </c>
      <c r="G31" t="s">
        <v>65</v>
      </c>
      <c r="H31" s="10" t="s">
        <v>295</v>
      </c>
      <c r="I31" s="10" t="s">
        <v>321</v>
      </c>
      <c r="J31" s="6">
        <v>1587641.62</v>
      </c>
      <c r="K31" s="6">
        <v>25815.310894308946</v>
      </c>
      <c r="L31">
        <v>1</v>
      </c>
      <c r="M31" s="6">
        <v>1587641.62</v>
      </c>
      <c r="N31" s="6">
        <v>25815.310894308946</v>
      </c>
    </row>
    <row r="32" spans="1:14" x14ac:dyDescent="0.25">
      <c r="A32" s="3" t="s">
        <v>192</v>
      </c>
      <c r="B32" t="s">
        <v>82</v>
      </c>
      <c r="C32" t="s">
        <v>193</v>
      </c>
      <c r="D32" t="s">
        <v>114</v>
      </c>
      <c r="E32" s="1">
        <v>45643</v>
      </c>
      <c r="F32" s="7">
        <v>1</v>
      </c>
      <c r="G32" t="s">
        <v>63</v>
      </c>
      <c r="H32" s="10" t="s">
        <v>367</v>
      </c>
      <c r="I32" s="26" t="s">
        <v>368</v>
      </c>
      <c r="J32" s="25" t="s">
        <v>393</v>
      </c>
      <c r="K32" s="25" t="s">
        <v>393</v>
      </c>
      <c r="L32">
        <v>1</v>
      </c>
      <c r="M32" s="6">
        <v>1741562</v>
      </c>
      <c r="N32" s="6">
        <f>M32/61.5</f>
        <v>28318.08130081301</v>
      </c>
    </row>
    <row r="33" spans="1:14" x14ac:dyDescent="0.25">
      <c r="A33" s="3" t="s">
        <v>192</v>
      </c>
      <c r="B33" t="s">
        <v>82</v>
      </c>
      <c r="C33" t="s">
        <v>193</v>
      </c>
      <c r="D33" t="s">
        <v>114</v>
      </c>
      <c r="E33" s="1">
        <v>45643</v>
      </c>
      <c r="F33" s="7">
        <v>1</v>
      </c>
      <c r="G33" t="s">
        <v>63</v>
      </c>
      <c r="H33" s="10" t="s">
        <v>367</v>
      </c>
      <c r="I33" s="10" t="s">
        <v>369</v>
      </c>
      <c r="J33" s="25" t="s">
        <v>393</v>
      </c>
      <c r="K33" s="25" t="s">
        <v>393</v>
      </c>
      <c r="L33">
        <v>1</v>
      </c>
      <c r="M33" s="6"/>
      <c r="N33" s="6"/>
    </row>
    <row r="34" spans="1:14" x14ac:dyDescent="0.25">
      <c r="A34" s="8" t="s">
        <v>156</v>
      </c>
      <c r="B34" t="s">
        <v>96</v>
      </c>
      <c r="C34" t="s">
        <v>157</v>
      </c>
      <c r="D34" t="s">
        <v>114</v>
      </c>
      <c r="E34" s="1">
        <v>45254</v>
      </c>
      <c r="F34" s="9">
        <v>2</v>
      </c>
      <c r="G34" t="s">
        <v>5</v>
      </c>
      <c r="H34" s="10" t="s">
        <v>253</v>
      </c>
      <c r="I34" s="10" t="s">
        <v>315</v>
      </c>
      <c r="J34" s="6">
        <v>976439.38</v>
      </c>
      <c r="K34" s="6">
        <v>15877.063089430894</v>
      </c>
      <c r="L34">
        <v>1</v>
      </c>
      <c r="M34" s="6">
        <v>976439.38</v>
      </c>
      <c r="N34" s="6">
        <v>15877.063089430894</v>
      </c>
    </row>
    <row r="35" spans="1:14" x14ac:dyDescent="0.25">
      <c r="A35" s="8" t="s">
        <v>128</v>
      </c>
      <c r="B35" t="s">
        <v>41</v>
      </c>
      <c r="C35" t="s">
        <v>129</v>
      </c>
      <c r="D35" t="s">
        <v>114</v>
      </c>
      <c r="E35" s="1">
        <v>45267</v>
      </c>
      <c r="F35" s="9">
        <v>1</v>
      </c>
      <c r="G35" t="s">
        <v>130</v>
      </c>
      <c r="H35" s="10" t="s">
        <v>253</v>
      </c>
      <c r="I35" s="10" t="s">
        <v>306</v>
      </c>
      <c r="J35" s="6">
        <v>1330533.6666666667</v>
      </c>
      <c r="K35" s="6">
        <v>21634.693766937671</v>
      </c>
      <c r="L35">
        <v>3</v>
      </c>
      <c r="M35" s="6">
        <v>3991601</v>
      </c>
      <c r="N35" s="6">
        <v>64904.081300813006</v>
      </c>
    </row>
    <row r="36" spans="1:14" x14ac:dyDescent="0.25">
      <c r="A36" s="8" t="s">
        <v>128</v>
      </c>
      <c r="B36" t="s">
        <v>41</v>
      </c>
      <c r="C36" t="s">
        <v>129</v>
      </c>
      <c r="D36" t="s">
        <v>114</v>
      </c>
      <c r="E36" s="1">
        <v>45268</v>
      </c>
      <c r="F36" s="9">
        <v>2</v>
      </c>
      <c r="G36" t="s">
        <v>130</v>
      </c>
      <c r="H36" s="10" t="s">
        <v>253</v>
      </c>
      <c r="I36" s="10" t="s">
        <v>307</v>
      </c>
      <c r="J36" s="6">
        <v>1082399</v>
      </c>
      <c r="K36" s="6">
        <v>17599.983739837397</v>
      </c>
      <c r="L36">
        <v>1</v>
      </c>
      <c r="M36" s="6">
        <v>1082399</v>
      </c>
      <c r="N36" s="6">
        <v>17599.983739837397</v>
      </c>
    </row>
    <row r="37" spans="1:14" x14ac:dyDescent="0.25">
      <c r="A37" s="8" t="s">
        <v>236</v>
      </c>
      <c r="B37" t="s">
        <v>237</v>
      </c>
      <c r="C37" t="s">
        <v>104</v>
      </c>
      <c r="D37" t="s">
        <v>114</v>
      </c>
      <c r="E37" s="1">
        <v>45260</v>
      </c>
      <c r="F37" s="9">
        <v>1</v>
      </c>
      <c r="G37" t="s">
        <v>65</v>
      </c>
      <c r="H37" s="10" t="s">
        <v>295</v>
      </c>
      <c r="I37" s="10" t="s">
        <v>302</v>
      </c>
      <c r="J37" s="6">
        <v>1488199.48</v>
      </c>
      <c r="K37" s="6">
        <v>24198.365528455284</v>
      </c>
      <c r="L37">
        <v>1</v>
      </c>
      <c r="M37" s="6">
        <v>1488199.48</v>
      </c>
      <c r="N37" s="6">
        <v>24198.365528455284</v>
      </c>
    </row>
    <row r="38" spans="1:14" x14ac:dyDescent="0.25">
      <c r="A38" s="3" t="s">
        <v>209</v>
      </c>
      <c r="B38" t="s">
        <v>83</v>
      </c>
      <c r="C38" t="s">
        <v>210</v>
      </c>
      <c r="D38" t="s">
        <v>114</v>
      </c>
      <c r="E38" s="1">
        <v>45643</v>
      </c>
      <c r="F38" s="7">
        <v>1</v>
      </c>
      <c r="G38" t="s">
        <v>63</v>
      </c>
      <c r="H38" s="10" t="s">
        <v>367</v>
      </c>
      <c r="I38" s="10" t="s">
        <v>393</v>
      </c>
      <c r="J38" s="6">
        <f>M38/L38</f>
        <v>1226114.3999999999</v>
      </c>
      <c r="K38" s="6">
        <f>J38/61.5</f>
        <v>19936.819512195121</v>
      </c>
      <c r="L38">
        <v>1</v>
      </c>
      <c r="M38" s="6">
        <v>1226114.3999999999</v>
      </c>
      <c r="N38" s="6">
        <f>M38/61.5</f>
        <v>19936.819512195121</v>
      </c>
    </row>
    <row r="39" spans="1:14" ht="15.75" thickBot="1" x14ac:dyDescent="0.3">
      <c r="A39" s="8" t="s">
        <v>31</v>
      </c>
      <c r="B39" t="s">
        <v>0</v>
      </c>
      <c r="C39" t="s">
        <v>7</v>
      </c>
      <c r="D39" t="s">
        <v>2</v>
      </c>
      <c r="E39" s="1">
        <v>45289</v>
      </c>
      <c r="F39" s="9">
        <v>1</v>
      </c>
      <c r="G39" t="s">
        <v>3</v>
      </c>
      <c r="H39" s="10" t="s">
        <v>257</v>
      </c>
      <c r="I39" s="10" t="s">
        <v>264</v>
      </c>
      <c r="J39" s="6">
        <v>2784800</v>
      </c>
      <c r="K39" s="6">
        <v>45281.300813008129</v>
      </c>
      <c r="L39">
        <v>1</v>
      </c>
      <c r="M39" s="6">
        <v>2784800</v>
      </c>
      <c r="N39" s="6">
        <v>45281.300813008129</v>
      </c>
    </row>
    <row r="40" spans="1:14" ht="15.75" thickBot="1" x14ac:dyDescent="0.3">
      <c r="A40" s="3" t="s">
        <v>377</v>
      </c>
      <c r="B40" s="14" t="s">
        <v>6</v>
      </c>
      <c r="C40" s="14" t="s">
        <v>13</v>
      </c>
      <c r="D40" t="s">
        <v>2</v>
      </c>
      <c r="E40" s="1">
        <v>45097</v>
      </c>
      <c r="F40" s="7">
        <v>2</v>
      </c>
      <c r="G40" s="11" t="s">
        <v>3</v>
      </c>
      <c r="H40" s="10" t="s">
        <v>254</v>
      </c>
      <c r="I40" s="12" t="s">
        <v>378</v>
      </c>
      <c r="J40" s="6">
        <f>M40/L40</f>
        <v>1593000</v>
      </c>
      <c r="K40" s="6">
        <f>J40/61.5</f>
        <v>25902.439024390245</v>
      </c>
      <c r="L40">
        <v>8</v>
      </c>
      <c r="M40" s="6">
        <v>12744000</v>
      </c>
      <c r="N40" s="6">
        <f>M40/61.5</f>
        <v>207219.51219512196</v>
      </c>
    </row>
  </sheetData>
  <autoFilter ref="A1:N39" xr:uid="{71E77E36-927C-4FAC-9C86-EFBF53FBDC43}"/>
  <sortState xmlns:xlrd2="http://schemas.microsoft.com/office/spreadsheetml/2017/richdata2" ref="A2:N40">
    <sortCondition ref="A2:A40"/>
  </sortState>
  <hyperlinks>
    <hyperlink ref="A10" r:id="rId1" location="/dossie-acpp/c36c3918-7730-4002-87b4-47a506cc14f9" xr:uid="{1E3A3A21-0091-492D-B73F-11268C7D9EB7}"/>
    <hyperlink ref="A24" r:id="rId2" location="/dossie-acpp/f85d65e0-908d-48a6-b9c5-a43310c8ae3f" xr:uid="{B7F1C3AA-EDBA-4208-9DC0-8D4309AA7B0D}"/>
    <hyperlink ref="A39" r:id="rId3" location="/dossie-acpp/52b78661-1fec-49ff-a4bf-1835bbf9f963" xr:uid="{F6CB0CF6-887B-45A8-BE84-0DC27C9EF193}"/>
    <hyperlink ref="A20" r:id="rId4" location="/dossie-acpp/ecf3cf64-3600-45c1-99af-27f24d7bc508" xr:uid="{35F38D7D-0EAD-4627-A09D-A68C25D7A81A}"/>
    <hyperlink ref="A21" r:id="rId5" location="/dossie-acpp/ecf3cf64-3600-45c1-99af-27f24d7bc508" xr:uid="{64985DA0-D18A-41E7-9BCE-958F0D1CF04E}"/>
    <hyperlink ref="A22" r:id="rId6" location="/dossie-acpp/6b80fc59-54ba-4199-a85c-fe888acbbae3" xr:uid="{7E44C99C-74F6-4B5E-9422-13E6869C334F}"/>
    <hyperlink ref="A8" r:id="rId7" location="/dossie-acpp/8daf23e8-05ab-4e24-8479-4b54c524642b" xr:uid="{95ACA1EA-42AD-4B07-8DF6-096B061AF8C0}"/>
    <hyperlink ref="A14" r:id="rId8" location="/dossie-acpp/a6462113-eff2-4126-96e7-c07c68e675b5" xr:uid="{6A284B81-94AA-4849-B60F-B72356E88D40}"/>
    <hyperlink ref="A15" r:id="rId9" location="/dossie-acpp/19308fad-2254-481f-a5e7-b0d391360a55" xr:uid="{7D9BA10B-2A7C-4BA7-AACF-75275656B12C}"/>
    <hyperlink ref="A16" r:id="rId10" location="/dossie-acpp/155c3d7b-1507-45bc-aec8-c38d28aa6819" xr:uid="{ECE64006-4739-498D-8119-5215924DDD62}"/>
    <hyperlink ref="A17" r:id="rId11" location="/dossie-acpp/0bc95ffc-5c40-4803-858d-b79e7cf291bb" xr:uid="{9D615C96-7C01-4AD6-8DF2-BBC6D9EB558D}"/>
    <hyperlink ref="A29" r:id="rId12" location="/dossie-acpp/6197c2ff-847d-4ede-906b-4f5bdfd68b17" xr:uid="{9479B075-BCBE-4872-98A8-BDCF5306DD2C}"/>
    <hyperlink ref="A26" r:id="rId13" location="/dossie-acpp/3a0cae64-087f-466f-a26e-807f65dd72b6" xr:uid="{3F345AC2-FF4C-443A-A28A-9BC3F0A2138F}"/>
    <hyperlink ref="A27" r:id="rId14" location="/dossie-acpp/d01d7c37-0c1c-4cb1-b959-b7f6dcdc9509" xr:uid="{AA697B77-01EC-4768-B75F-4DF7919F6867}"/>
    <hyperlink ref="A35" r:id="rId15" location="/dossie-acpp/46ee6192-eae8-486f-9b7e-1b3585d45aed" xr:uid="{045FE3E6-D4A4-467C-ACA7-B6B7A370D2FE}"/>
    <hyperlink ref="A36" r:id="rId16" location="/dossie-acpp/46ee6192-eae8-486f-9b7e-1b3585d45aed" xr:uid="{0B7D7BE5-D70A-47DF-AB08-3D441F664CAF}"/>
    <hyperlink ref="A34" r:id="rId17" location="/dossie-acpp/df18cedd-64c8-4e12-9b84-5846d67772d8" xr:uid="{41B04E1A-DFA1-401E-A559-C26837B12813}"/>
    <hyperlink ref="A31" r:id="rId18" location="/dossie-acpp/2fc4afa3-9a96-403b-970b-fd8e51b80853" xr:uid="{1A99327B-3A9A-4F30-A043-823EAB707F17}"/>
    <hyperlink ref="A2" r:id="rId19" location="/dossie-acpp/73071f37-edf2-49c0-b06c-aec6bf7ea2c2" xr:uid="{F71445AC-9136-4C66-8413-345848A80677}"/>
    <hyperlink ref="A6" r:id="rId20" location="/dossie-acpp/a0e4d4a8-bed7-4105-9c93-d4e7b66e87cc" xr:uid="{FEE7C868-1CAD-412F-9DBF-CD89838DB3BD}"/>
    <hyperlink ref="A13" r:id="rId21" location="/dossie-acpp/5a3e7206-8f0e-4575-a83f-cfb72df879bb" xr:uid="{54C8C3A6-A963-4081-992F-F99CEEA91A12}"/>
    <hyperlink ref="A5" r:id="rId22" location="/dossie-acpp/a3ad98b0-fbfe-4370-8d22-632e6caa389b" xr:uid="{37DFC44B-13FA-4790-806C-ABD9845B27E2}"/>
    <hyperlink ref="A4" r:id="rId23" location="/dossie-acpp/e1a6cf49-d55a-4d8b-840f-c9d14b2205b7" xr:uid="{29714D4D-34F1-4548-8AFA-DD2CD2F5687F}"/>
    <hyperlink ref="A3" r:id="rId24" location="/dossie-acpp/ffc4b409-38a4-4b1c-bd86-af728eb03550" xr:uid="{6C48BF6E-3EDE-4172-B49E-CDF71C433F09}"/>
    <hyperlink ref="A37" r:id="rId25" location="/dossie-acpp/f496bd4d-6d45-4733-99db-96dd5c853b02" xr:uid="{6ECDE889-2F96-416C-A6A7-60489CC645CE}"/>
    <hyperlink ref="A12" r:id="rId26" location="/dossie-acpp/2093194d-8b01-4431-8bcd-8bc24a7b905c" xr:uid="{11C2F71A-F4F8-4C82-9E63-C4C56FA691A0}"/>
    <hyperlink ref="A7" r:id="rId27" location="/dossie-acpp/2577a452-d3f2-4135-a04a-46c9b8c05cf2" xr:uid="{DB8683A1-22A9-4F6E-9D76-7075462983AF}"/>
    <hyperlink ref="A28" r:id="rId28" location="/dossie-acpp/adbfb0ac-4d20-43b1-acdf-eff47a17a7b1" xr:uid="{6ACECDB2-50FA-4BD6-82F7-9A632065142E}"/>
    <hyperlink ref="A19" r:id="rId29" location="/dossie-acpp/d40bd2d4-864e-4756-a904-a6989e792dd9" xr:uid="{69DDD17E-4E4D-4E6B-A8F3-DEE72C714B9A}"/>
    <hyperlink ref="A18" r:id="rId30" location="/dossie-acpp/728c3496-8176-4ff1-a479-94d38f720338" xr:uid="{00000000-0004-0000-0000-000059000000}"/>
    <hyperlink ref="A32" r:id="rId31" location="/dossie-acpp/48317cee-230d-4b30-9644-af6e5b31c697" xr:uid="{00000000-0004-0000-0000-000061000000}"/>
    <hyperlink ref="A33" r:id="rId32" location="/dossie-acpp/48317cee-230d-4b30-9644-af6e5b31c697" xr:uid="{264A9A6E-3380-4C29-B810-B18F295AD579}"/>
    <hyperlink ref="A25" r:id="rId33" location="/dossie-acpp/1554864d-73d6-445d-81d1-72e6cf05fad7" xr:uid="{00000000-0004-0000-0000-000064000000}"/>
    <hyperlink ref="A38" r:id="rId34" location="/dossie-acpp/37268364-5f85-4374-80d4-10cbcc87b2da" xr:uid="{00000000-0004-0000-0000-00006A000000}"/>
    <hyperlink ref="A30" r:id="rId35" location="/dossie-acpp/97241ffb-cb92-4dd8-87bb-a06d439028f8" xr:uid="{00000000-0004-0000-0000-00006F000000}"/>
    <hyperlink ref="A23" r:id="rId36" location="/dossie-acpp/de995273-d546-4e50-8112-8f5bbbe53c82" xr:uid="{00000000-0004-0000-0000-000072000000}"/>
    <hyperlink ref="A11" r:id="rId37" location="/dossie-acpp/58cab306-121b-443b-a195-1868bda3dc32" xr:uid="{00000000-0004-0000-0000-000074000000}"/>
    <hyperlink ref="A40" r:id="rId38" location="/dossie-acpp/2a7bb8c1-f55c-4256-a8e0-083e2502d58d" xr:uid="{8372B9FC-8425-4F01-967D-B92C833C4F3D}"/>
    <hyperlink ref="A9" r:id="rId39" location="/dossie-acpp/ebd23ca7-bbd1-4b2a-af41-0432308da035" xr:uid="{733F7492-105B-400B-AD85-BAED448F084C}"/>
  </hyperlinks>
  <pageMargins left="0.7" right="0.7" top="0.75" bottom="0.75" header="0.3" footer="0.3"/>
  <drawing r:id="rId4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A4313-2143-4E07-A2F0-DB85239ADE41}">
  <dimension ref="A1:N17"/>
  <sheetViews>
    <sheetView workbookViewId="0">
      <selection activeCell="B2" sqref="B2"/>
    </sheetView>
  </sheetViews>
  <sheetFormatPr defaultRowHeight="15" x14ac:dyDescent="0.25"/>
  <cols>
    <col min="1" max="1" width="14.140625" customWidth="1"/>
    <col min="2" max="2" width="27.5703125" customWidth="1"/>
    <col min="3" max="3" width="27.42578125" customWidth="1"/>
    <col min="5" max="5" width="10" customWidth="1"/>
    <col min="7" max="7" width="29.140625" customWidth="1"/>
    <col min="8" max="8" width="18.140625" customWidth="1"/>
    <col min="9" max="9" width="21" style="4" customWidth="1"/>
    <col min="10" max="10" width="19" style="2" customWidth="1"/>
    <col min="11" max="11" width="19.140625" style="2" customWidth="1"/>
    <col min="12" max="12" width="9.85546875" customWidth="1"/>
    <col min="13" max="13" width="15.85546875" style="2" customWidth="1"/>
    <col min="14" max="14" width="18.28515625" style="2" customWidth="1"/>
  </cols>
  <sheetData>
    <row r="1" spans="1:14" x14ac:dyDescent="0.25">
      <c r="A1" s="16" t="s">
        <v>373</v>
      </c>
      <c r="B1" s="16" t="s">
        <v>355</v>
      </c>
      <c r="C1" s="16" t="s">
        <v>354</v>
      </c>
      <c r="D1" s="16" t="s">
        <v>374</v>
      </c>
      <c r="E1" s="16" t="s">
        <v>357</v>
      </c>
      <c r="F1" s="16" t="s">
        <v>358</v>
      </c>
      <c r="G1" s="16" t="s">
        <v>359</v>
      </c>
      <c r="H1" s="16" t="s">
        <v>247</v>
      </c>
      <c r="I1" s="17" t="s">
        <v>248</v>
      </c>
      <c r="J1" s="18" t="s">
        <v>249</v>
      </c>
      <c r="K1" s="18" t="s">
        <v>250</v>
      </c>
      <c r="L1" s="16" t="s">
        <v>252</v>
      </c>
      <c r="M1" s="18" t="s">
        <v>372</v>
      </c>
      <c r="N1" s="18" t="s">
        <v>251</v>
      </c>
    </row>
    <row r="2" spans="1:14" x14ac:dyDescent="0.25">
      <c r="A2" s="5" t="s">
        <v>222</v>
      </c>
      <c r="B2" t="s">
        <v>68</v>
      </c>
      <c r="C2" t="s">
        <v>157</v>
      </c>
      <c r="D2" t="s">
        <v>114</v>
      </c>
      <c r="E2" s="1">
        <v>44669</v>
      </c>
      <c r="F2" s="9">
        <v>1</v>
      </c>
      <c r="G2" t="s">
        <v>87</v>
      </c>
      <c r="H2" s="10" t="s">
        <v>341</v>
      </c>
      <c r="I2" s="21" t="s">
        <v>342</v>
      </c>
      <c r="J2" s="6">
        <f t="shared" ref="J2:J17" si="0">M2/L2</f>
        <v>1650000</v>
      </c>
      <c r="K2" s="6">
        <f t="shared" ref="K2:K17" si="1">J2/61.5</f>
        <v>26829.268292682926</v>
      </c>
      <c r="L2" s="6">
        <v>1</v>
      </c>
      <c r="M2" s="6">
        <v>1650000</v>
      </c>
      <c r="N2" s="6">
        <f t="shared" ref="N2:N17" si="2">M2/61.5</f>
        <v>26829.268292682926</v>
      </c>
    </row>
    <row r="3" spans="1:14" x14ac:dyDescent="0.25">
      <c r="A3" s="5" t="s">
        <v>149</v>
      </c>
      <c r="B3" t="s">
        <v>150</v>
      </c>
      <c r="C3" t="s">
        <v>151</v>
      </c>
      <c r="D3" t="s">
        <v>114</v>
      </c>
      <c r="E3" s="1">
        <v>45425</v>
      </c>
      <c r="F3" s="9">
        <v>1</v>
      </c>
      <c r="G3" t="s">
        <v>4</v>
      </c>
      <c r="H3" s="10" t="s">
        <v>272</v>
      </c>
      <c r="I3" s="21" t="s">
        <v>312</v>
      </c>
      <c r="J3" s="6">
        <f t="shared" si="0"/>
        <v>1112400</v>
      </c>
      <c r="K3" s="6">
        <f t="shared" si="1"/>
        <v>18087.804878048781</v>
      </c>
      <c r="L3" s="6">
        <v>1</v>
      </c>
      <c r="M3" s="6">
        <v>1112400</v>
      </c>
      <c r="N3" s="6">
        <f t="shared" si="2"/>
        <v>18087.804878048781</v>
      </c>
    </row>
    <row r="4" spans="1:14" x14ac:dyDescent="0.25">
      <c r="A4" s="5" t="s">
        <v>179</v>
      </c>
      <c r="B4" t="s">
        <v>72</v>
      </c>
      <c r="C4" t="s">
        <v>180</v>
      </c>
      <c r="D4" t="s">
        <v>114</v>
      </c>
      <c r="E4" s="1">
        <v>45180</v>
      </c>
      <c r="F4" s="9">
        <v>1</v>
      </c>
      <c r="G4" t="s">
        <v>56</v>
      </c>
      <c r="H4" s="10" t="s">
        <v>323</v>
      </c>
      <c r="I4" s="21" t="s">
        <v>393</v>
      </c>
      <c r="J4" s="6">
        <f t="shared" si="0"/>
        <v>772500</v>
      </c>
      <c r="K4" s="6">
        <f t="shared" si="1"/>
        <v>12560.975609756097</v>
      </c>
      <c r="L4" s="6">
        <v>1</v>
      </c>
      <c r="M4" s="6">
        <v>772500</v>
      </c>
      <c r="N4" s="6">
        <f t="shared" si="2"/>
        <v>12560.975609756097</v>
      </c>
    </row>
    <row r="5" spans="1:14" x14ac:dyDescent="0.25">
      <c r="A5" s="5" t="s">
        <v>181</v>
      </c>
      <c r="B5" t="s">
        <v>89</v>
      </c>
      <c r="C5" t="s">
        <v>182</v>
      </c>
      <c r="D5" t="s">
        <v>114</v>
      </c>
      <c r="E5" s="1">
        <v>44897</v>
      </c>
      <c r="F5" s="9">
        <v>1</v>
      </c>
      <c r="G5" t="s">
        <v>183</v>
      </c>
      <c r="H5" s="10" t="s">
        <v>324</v>
      </c>
      <c r="I5" s="21" t="s">
        <v>325</v>
      </c>
      <c r="J5" s="6">
        <f t="shared" si="0"/>
        <v>778589.96</v>
      </c>
      <c r="K5" s="6">
        <f t="shared" si="1"/>
        <v>12659.999349593496</v>
      </c>
      <c r="L5" s="6">
        <v>1</v>
      </c>
      <c r="M5" s="6">
        <v>778589.96</v>
      </c>
      <c r="N5" s="6">
        <f t="shared" si="2"/>
        <v>12659.999349593496</v>
      </c>
    </row>
    <row r="6" spans="1:14" x14ac:dyDescent="0.25">
      <c r="A6" s="5" t="s">
        <v>121</v>
      </c>
      <c r="B6" t="s">
        <v>67</v>
      </c>
      <c r="C6" t="s">
        <v>122</v>
      </c>
      <c r="D6" t="s">
        <v>114</v>
      </c>
      <c r="E6" s="1">
        <v>45219</v>
      </c>
      <c r="F6" s="9">
        <v>1</v>
      </c>
      <c r="G6" t="s">
        <v>123</v>
      </c>
      <c r="H6" s="10" t="s">
        <v>274</v>
      </c>
      <c r="I6" s="21" t="s">
        <v>301</v>
      </c>
      <c r="J6" s="6">
        <f t="shared" si="0"/>
        <v>495600</v>
      </c>
      <c r="K6" s="6">
        <f t="shared" si="1"/>
        <v>8058.5365853658541</v>
      </c>
      <c r="L6" s="6">
        <v>1</v>
      </c>
      <c r="M6" s="6">
        <v>495600</v>
      </c>
      <c r="N6" s="6">
        <f t="shared" si="2"/>
        <v>8058.5365853658541</v>
      </c>
    </row>
    <row r="7" spans="1:14" x14ac:dyDescent="0.25">
      <c r="A7" s="5" t="s">
        <v>121</v>
      </c>
      <c r="B7" t="s">
        <v>67</v>
      </c>
      <c r="C7" t="s">
        <v>122</v>
      </c>
      <c r="D7" t="s">
        <v>114</v>
      </c>
      <c r="E7" s="1">
        <v>45220</v>
      </c>
      <c r="F7" s="9">
        <v>2</v>
      </c>
      <c r="G7" t="s">
        <v>123</v>
      </c>
      <c r="H7" s="10" t="s">
        <v>295</v>
      </c>
      <c r="I7" s="21" t="s">
        <v>302</v>
      </c>
      <c r="J7" s="6">
        <f t="shared" si="0"/>
        <v>601800</v>
      </c>
      <c r="K7" s="6">
        <f t="shared" si="1"/>
        <v>9785.3658536585372</v>
      </c>
      <c r="L7" s="6">
        <v>1</v>
      </c>
      <c r="M7" s="6">
        <v>601800</v>
      </c>
      <c r="N7" s="6">
        <f t="shared" si="2"/>
        <v>9785.3658536585372</v>
      </c>
    </row>
    <row r="8" spans="1:14" x14ac:dyDescent="0.25">
      <c r="A8" s="3" t="s">
        <v>229</v>
      </c>
      <c r="B8" t="s">
        <v>51</v>
      </c>
      <c r="C8" t="s">
        <v>49</v>
      </c>
      <c r="D8" t="s">
        <v>114</v>
      </c>
      <c r="E8" s="1">
        <v>45239</v>
      </c>
      <c r="F8" s="7">
        <v>1</v>
      </c>
      <c r="G8" t="s">
        <v>230</v>
      </c>
      <c r="H8" s="10" t="s">
        <v>393</v>
      </c>
      <c r="I8" s="10" t="s">
        <v>393</v>
      </c>
      <c r="J8" s="6">
        <f t="shared" si="0"/>
        <v>348336</v>
      </c>
      <c r="K8" s="6">
        <f t="shared" si="1"/>
        <v>5664</v>
      </c>
      <c r="L8" s="6">
        <v>1</v>
      </c>
      <c r="M8" s="6">
        <v>348336</v>
      </c>
      <c r="N8" s="6">
        <f t="shared" si="2"/>
        <v>5664</v>
      </c>
    </row>
    <row r="9" spans="1:14" x14ac:dyDescent="0.25">
      <c r="A9" s="3" t="s">
        <v>229</v>
      </c>
      <c r="B9" t="s">
        <v>51</v>
      </c>
      <c r="C9" t="s">
        <v>49</v>
      </c>
      <c r="D9" t="s">
        <v>114</v>
      </c>
      <c r="E9" s="1">
        <v>45240</v>
      </c>
      <c r="F9" s="7">
        <v>1</v>
      </c>
      <c r="G9" t="s">
        <v>230</v>
      </c>
      <c r="H9" s="10" t="s">
        <v>393</v>
      </c>
      <c r="I9" s="10" t="s">
        <v>393</v>
      </c>
      <c r="J9" s="6">
        <f t="shared" si="0"/>
        <v>943410</v>
      </c>
      <c r="K9" s="6">
        <f t="shared" si="1"/>
        <v>15340</v>
      </c>
      <c r="L9" s="6">
        <v>1</v>
      </c>
      <c r="M9" s="6">
        <v>943410</v>
      </c>
      <c r="N9" s="6">
        <f t="shared" si="2"/>
        <v>15340</v>
      </c>
    </row>
    <row r="10" spans="1:14" x14ac:dyDescent="0.25">
      <c r="A10" s="3" t="s">
        <v>229</v>
      </c>
      <c r="B10" t="s">
        <v>51</v>
      </c>
      <c r="C10" t="s">
        <v>49</v>
      </c>
      <c r="D10" t="s">
        <v>114</v>
      </c>
      <c r="E10" s="1">
        <v>45241</v>
      </c>
      <c r="F10" s="7">
        <v>1</v>
      </c>
      <c r="G10" t="s">
        <v>230</v>
      </c>
      <c r="H10" s="10" t="s">
        <v>393</v>
      </c>
      <c r="I10" s="10" t="s">
        <v>393</v>
      </c>
      <c r="J10" s="6">
        <f t="shared" si="0"/>
        <v>566046</v>
      </c>
      <c r="K10" s="6">
        <f t="shared" si="1"/>
        <v>9204</v>
      </c>
      <c r="L10" s="6">
        <v>1</v>
      </c>
      <c r="M10" s="6">
        <v>566046</v>
      </c>
      <c r="N10" s="6">
        <f t="shared" si="2"/>
        <v>9204</v>
      </c>
    </row>
    <row r="11" spans="1:14" x14ac:dyDescent="0.25">
      <c r="A11" s="3" t="s">
        <v>229</v>
      </c>
      <c r="B11" t="s">
        <v>51</v>
      </c>
      <c r="C11" t="s">
        <v>49</v>
      </c>
      <c r="D11" t="s">
        <v>114</v>
      </c>
      <c r="E11" s="1">
        <v>45242</v>
      </c>
      <c r="F11" s="7">
        <v>1</v>
      </c>
      <c r="G11" t="s">
        <v>230</v>
      </c>
      <c r="H11" s="10" t="s">
        <v>393</v>
      </c>
      <c r="I11" s="10" t="s">
        <v>393</v>
      </c>
      <c r="J11" s="6">
        <f t="shared" si="0"/>
        <v>493476</v>
      </c>
      <c r="K11" s="6">
        <f t="shared" si="1"/>
        <v>8024</v>
      </c>
      <c r="L11" s="6">
        <v>1</v>
      </c>
      <c r="M11" s="6">
        <v>493476</v>
      </c>
      <c r="N11" s="6">
        <f t="shared" si="2"/>
        <v>8024</v>
      </c>
    </row>
    <row r="12" spans="1:14" ht="30" x14ac:dyDescent="0.25">
      <c r="A12" s="5" t="s">
        <v>126</v>
      </c>
      <c r="B12" t="s">
        <v>50</v>
      </c>
      <c r="C12" t="s">
        <v>127</v>
      </c>
      <c r="D12" t="s">
        <v>114</v>
      </c>
      <c r="E12" s="1">
        <v>45244</v>
      </c>
      <c r="F12" s="9">
        <v>1</v>
      </c>
      <c r="G12" t="s">
        <v>123</v>
      </c>
      <c r="H12" s="10" t="s">
        <v>255</v>
      </c>
      <c r="I12" s="21" t="s">
        <v>305</v>
      </c>
      <c r="J12" s="6">
        <f t="shared" si="0"/>
        <v>1537499.88</v>
      </c>
      <c r="K12" s="6">
        <f t="shared" si="1"/>
        <v>24999.998048780486</v>
      </c>
      <c r="L12" s="6">
        <v>1</v>
      </c>
      <c r="M12" s="6">
        <v>1537499.88</v>
      </c>
      <c r="N12" s="6">
        <f t="shared" si="2"/>
        <v>24999.998048780486</v>
      </c>
    </row>
    <row r="13" spans="1:14" ht="30" x14ac:dyDescent="0.25">
      <c r="A13" s="5" t="s">
        <v>158</v>
      </c>
      <c r="B13" t="s">
        <v>75</v>
      </c>
      <c r="C13" t="s">
        <v>159</v>
      </c>
      <c r="D13" t="s">
        <v>114</v>
      </c>
      <c r="E13" s="1">
        <v>45265</v>
      </c>
      <c r="F13" s="9">
        <v>1</v>
      </c>
      <c r="G13" t="s">
        <v>107</v>
      </c>
      <c r="H13" s="10" t="s">
        <v>296</v>
      </c>
      <c r="I13" s="21" t="s">
        <v>317</v>
      </c>
      <c r="J13" s="6">
        <f t="shared" si="0"/>
        <v>1197405</v>
      </c>
      <c r="K13" s="6">
        <f t="shared" si="1"/>
        <v>19470</v>
      </c>
      <c r="L13" s="6">
        <v>1</v>
      </c>
      <c r="M13" s="6">
        <v>1197405</v>
      </c>
      <c r="N13" s="6">
        <f t="shared" si="2"/>
        <v>19470</v>
      </c>
    </row>
    <row r="14" spans="1:14" ht="30" x14ac:dyDescent="0.25">
      <c r="A14" s="5" t="s">
        <v>158</v>
      </c>
      <c r="B14" t="s">
        <v>75</v>
      </c>
      <c r="C14" t="s">
        <v>159</v>
      </c>
      <c r="D14" t="s">
        <v>114</v>
      </c>
      <c r="E14" s="1">
        <v>45266</v>
      </c>
      <c r="F14" s="9">
        <v>2</v>
      </c>
      <c r="G14" t="s">
        <v>107</v>
      </c>
      <c r="H14" s="10" t="s">
        <v>296</v>
      </c>
      <c r="I14" s="21" t="s">
        <v>318</v>
      </c>
      <c r="J14" s="6">
        <f t="shared" si="0"/>
        <v>1777965</v>
      </c>
      <c r="K14" s="6">
        <f t="shared" si="1"/>
        <v>28910</v>
      </c>
      <c r="L14" s="6">
        <v>1</v>
      </c>
      <c r="M14" s="6">
        <v>1777965</v>
      </c>
      <c r="N14" s="6">
        <f t="shared" si="2"/>
        <v>28910</v>
      </c>
    </row>
    <row r="15" spans="1:14" ht="30" x14ac:dyDescent="0.25">
      <c r="A15" s="5" t="s">
        <v>158</v>
      </c>
      <c r="B15" t="s">
        <v>75</v>
      </c>
      <c r="C15" t="s">
        <v>159</v>
      </c>
      <c r="D15" t="s">
        <v>114</v>
      </c>
      <c r="E15" s="1">
        <v>45267</v>
      </c>
      <c r="F15" s="9">
        <v>3</v>
      </c>
      <c r="G15" t="s">
        <v>107</v>
      </c>
      <c r="H15" s="10" t="s">
        <v>316</v>
      </c>
      <c r="I15" s="21" t="s">
        <v>319</v>
      </c>
      <c r="J15" s="6">
        <f t="shared" si="0"/>
        <v>700495</v>
      </c>
      <c r="K15" s="6">
        <f t="shared" si="1"/>
        <v>11390.162601626016</v>
      </c>
      <c r="L15" s="6">
        <v>1</v>
      </c>
      <c r="M15" s="6">
        <v>700495</v>
      </c>
      <c r="N15" s="6">
        <f t="shared" si="2"/>
        <v>11390.162601626016</v>
      </c>
    </row>
    <row r="16" spans="1:14" x14ac:dyDescent="0.25">
      <c r="A16" s="5" t="s">
        <v>158</v>
      </c>
      <c r="B16" t="s">
        <v>75</v>
      </c>
      <c r="C16" t="s">
        <v>159</v>
      </c>
      <c r="D16" t="s">
        <v>114</v>
      </c>
      <c r="E16" s="1">
        <v>45268</v>
      </c>
      <c r="F16" s="9">
        <v>4</v>
      </c>
      <c r="G16" t="s">
        <v>107</v>
      </c>
      <c r="H16" s="10" t="s">
        <v>316</v>
      </c>
      <c r="I16" s="21" t="s">
        <v>320</v>
      </c>
      <c r="J16" s="6">
        <f t="shared" si="0"/>
        <v>1001466</v>
      </c>
      <c r="K16" s="6">
        <f t="shared" si="1"/>
        <v>16284</v>
      </c>
      <c r="L16" s="6">
        <v>1</v>
      </c>
      <c r="M16" s="6">
        <v>1001466</v>
      </c>
      <c r="N16" s="6">
        <f t="shared" si="2"/>
        <v>16284</v>
      </c>
    </row>
    <row r="17" spans="1:14" x14ac:dyDescent="0.25">
      <c r="A17" s="3" t="s">
        <v>102</v>
      </c>
      <c r="B17" t="s">
        <v>103</v>
      </c>
      <c r="C17" t="s">
        <v>104</v>
      </c>
      <c r="D17" t="s">
        <v>66</v>
      </c>
      <c r="E17" s="1">
        <v>45630</v>
      </c>
      <c r="F17" s="9">
        <v>1</v>
      </c>
      <c r="G17" t="s">
        <v>105</v>
      </c>
      <c r="H17" s="10" t="s">
        <v>296</v>
      </c>
      <c r="I17" s="21" t="s">
        <v>297</v>
      </c>
      <c r="J17" s="6">
        <f t="shared" si="0"/>
        <v>689415</v>
      </c>
      <c r="K17" s="6">
        <f t="shared" si="1"/>
        <v>11210</v>
      </c>
      <c r="L17" s="6">
        <v>1</v>
      </c>
      <c r="M17" s="6">
        <v>689415</v>
      </c>
      <c r="N17" s="6">
        <f t="shared" si="2"/>
        <v>11210</v>
      </c>
    </row>
  </sheetData>
  <sortState xmlns:xlrd2="http://schemas.microsoft.com/office/spreadsheetml/2017/richdata2" ref="A2:N17">
    <sortCondition ref="A2:A17"/>
  </sortState>
  <hyperlinks>
    <hyperlink ref="A6" r:id="rId1" location="/dossie-acpp/3a0cae64-087f-466f-a26e-807f65dd72b6" xr:uid="{6D78D964-A12E-42BE-B337-0F93FBD5FA6A}"/>
    <hyperlink ref="A7" r:id="rId2" location="/dossie-acpp/3a0cae64-087f-466f-a26e-807f65dd72b6" xr:uid="{C9C263FB-4962-483D-9011-037F3A89FE05}"/>
    <hyperlink ref="A12" r:id="rId3" location="/dossie-acpp/3500096c-07d6-4318-83d6-df5265dc2003" xr:uid="{46EF7201-A14A-4907-9E65-D968B9AE4B09}"/>
    <hyperlink ref="A3" r:id="rId4" location="/dossie-acpp/2beeaa05-7cea-44ca-a6d1-43dffe9e7634" xr:uid="{9A2AC4F5-3B8E-4664-A222-F26E39A7B1A4}"/>
    <hyperlink ref="A13" r:id="rId5" location="/dossie-acpp/90db75db-d9a4-4903-b196-4a3ad4a20509" xr:uid="{CEEEC4C4-D298-470B-A7F9-41F92376D073}"/>
    <hyperlink ref="A14" r:id="rId6" location="/dossie-acpp/90db75db-d9a4-4903-b196-4a3ad4a20509" xr:uid="{3AF5F52C-D11F-4F91-866A-4F30550CFEB0}"/>
    <hyperlink ref="A15" r:id="rId7" location="/dossie-acpp/90db75db-d9a4-4903-b196-4a3ad4a20509" xr:uid="{CAEBB6DA-CCDA-4951-B3FE-A74B3311BA71}"/>
    <hyperlink ref="A16" r:id="rId8" location="/dossie-acpp/90db75db-d9a4-4903-b196-4a3ad4a20509" xr:uid="{4790D698-FB13-4D3C-9D63-7558DA3BF15B}"/>
    <hyperlink ref="A4" r:id="rId9" location="/dossie-acpp/b6662899-29b0-4eaa-bb66-1c4e0d39eaff" xr:uid="{B67AB677-5145-4FF4-A752-9AAB3AD7A299}"/>
    <hyperlink ref="A5" r:id="rId10" location="/dossie-acpp/eac1cd94-41db-4149-98f0-6cdab475e55d" xr:uid="{C99C0509-9D5D-4972-9AC1-CBB6734EA882}"/>
    <hyperlink ref="A2" r:id="rId11" location="/dossie-acpp/99f3648b-8852-42b3-bf47-ed953002acf3" xr:uid="{DEEF4333-FD97-43B6-9DE4-BDAFA505C8C8}"/>
    <hyperlink ref="A17" r:id="rId12" location="/dossie-acpp/b759d404-08c5-49a8-9613-836ce248dba5" xr:uid="{0926BEED-FE1C-4570-9C2A-9242BF8715B5}"/>
    <hyperlink ref="A8" r:id="rId13" location="/dossie-acpp/b1b2d65c-1b6c-49fc-9e14-3bb824056518" xr:uid="{00000000-0004-0000-0000-00007C000000}"/>
    <hyperlink ref="A9" r:id="rId14" location="/dossie-acpp/b1b2d65c-1b6c-49fc-9e14-3bb824056518" xr:uid="{00000000-0004-0000-0000-00007D000000}"/>
    <hyperlink ref="A10" r:id="rId15" location="/dossie-acpp/b1b2d65c-1b6c-49fc-9e14-3bb824056518" xr:uid="{00000000-0004-0000-0000-00007E000000}"/>
    <hyperlink ref="A11" r:id="rId16" location="/dossie-acpp/b1b2d65c-1b6c-49fc-9e14-3bb824056518" xr:uid="{00000000-0004-0000-0000-00007F000000}"/>
  </hyperlinks>
  <pageMargins left="0.7" right="0.7" top="0.75" bottom="0.75" header="0.3" footer="0.3"/>
  <drawing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C M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l B l 0 S K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2 1 D M 0 N 9 M z s N G H C d r 4 Z u Y h F B g B H Q y S R R K 0 c S 7 N K S k t S r V L z d M N D b b R h 3 F t 9 K F + s A M A A A D / / w M A U E s D B B Q A A g A I A A A A I Q D g z 0 7 0 M g Q A A F 0 P A A A T A A A A R m 9 y b X V s Y X M v U 2 V j d G l v b j E u b e x W T W / b O B C 9 G 8 h / I J S L D A g G 0 t 3 u Y Q M X S G 2 n 9 W 4 S B 7 G b B T b p g Z H G F n c p 0 i A p t a m R / 7 5 D 6 s O y R S X H v T S X W D P D 4 X D m z b z R E B s m B V m W / 8 / O B w O d U g U J O Q 0 K + Y N x M p H C K B o b H Z A x 4 W B O B g T / l j J X M a B k o o v R V M Z 5 B s K E l 4 z D y B 7 A D x 0 G k 9 8 f v 2 h Q + v E T q I y K x y n o f 4 3 c P h 4 5 H s W 6 C I b R w x Q 4 y 5 g B N Q 7 O g w j 1 P M + E H v / y P i I z E c u E i c 3 4 7 N 3 7 d 1 + H U R n E a X C r Z C Y N R v s Z a I I 3 2 R h X 9 A m j q D S V P C z j j c h D J b / g f B l T T p U e G 5 V D y + U k p W K D H l f P W 9 i 7 W y k q 9 F q q r I z K K n X o u T / a 7 a w w B q 1 v 8 u w J F D 7 E o D E x 8 N 2 8 R G Q X 1 M / G 1 8 y F N s z k N v E 3 N I O u 6 f w i S R S 6 8 m g m z D z 7 x L d S G 8 o n M r H u 5 s L 8 9 u v I B u v U y / z p H 6 x z 5 5 g N O F d g S + i N Y 5 m y r V V e y Z j a Y L G O s W J b + 7 N j O 9 c W S l J d b B Q 4 j 9 0 g w S a A t x 7 f M f m k Z L 5 t R d W b x B U C i w n q d f L 3 7 R 8 3 n v C m U L A E k o 6 m C X h p q D J T a q D f Z C a S f g N n M c 2 V i + o a A 0 3 1 l D 5 r b 9 Y h w R d 6 c 7 5 Y r 0 H Z y n m 1 2 F Y z j n l W U r B 4 J S X X v S l q B 5 r g 7 w N l D 0 Z L 8 W L t g t B d I H 1 m m x S 0 c e p 7 y v P m A u E O O p s r + e 0 t k 3 s Q i V T e B 5 a q P v i X W m 8 L l C q s o a c 8 D l Y f W b f 2 M 4 R i h i e S W 8 V i X 6 R 1 v p z + L 2 Z S m Z t 7 a n x v o v 1 o 7 f N u S 7 R Y T 5 n e U h O n H / e w d f V 6 G Z 4 M m P C O p / a 0 n i k l l S Z M k L 6 5 3 c z s 7 m h 3 0 + 8 0 m I J B U F X e y T X T m Q 0 I D k e / s Q P R 5 m A h + D M + C U c 2 K 8 B N x G Z c L s G i s 5 r g z f A t d Z V 0 s b Z H G t 2 u S g r n 1 q j K T p O q S m o z e i z j c s N w k h + L b e p 8 M i x 0 r / y H F B 2 d 1 7 5 q 7 p d h T R s K Y q k S + 6 B L B j x x i c C P 0 Z 2 T l 7 L Q S V w O 7 u S 3 0 D W F a 6 n w l Y w O m y v W 1 o n t F e u 8 9 D u 6 b G T h c Q Q H x + r i X D F t 9 l Q W V l 5 W 0 s o 9 H g j Q O C U P V t Q Q 5 J Y y 5 X H l P p F 7 m M 2 L D v f B o p e Q D c n 4 A 9 n t h T u G u A 8 L J 2 Z r U q A / m 1 w i F S n T M t d h E b V i x w N D Y l J A c B P g G g h Y t J O H a 5 w O d G M x H a x S K M s k 1 9 a S F N Y R S S Q + X E h D H J K d o m 0 U O y y O s N 8 Q + h R b Y k y K r 0 c X t / v P u w z s A e 6 S M 6 y a C Y c X d t J c J P B 9 v 0 e g 0 E n K k + E r L R e R A G F C q g l N o r P a 7 5 + w N a T s 9 u C o 4 f C A t j g q t e F h D A 3 n t F a T 1 7 e R g w V k v 3 N 0 1 o z W Y u H Z J d 5 Y H 7 w b g 3 9 J 8 O 0 F P a t A z f 4 H h O / n e B + t v 8 X k H f L u 8 L W f o o 9 Z u U v E X e 7 1 s q 2 P X g / 5 t E O h h 6 x 5 R J R t b u z S 4 S v 8 V x F e h + M 8 p P Z S I / g O c N C A p a 2 q g f Y 4 r l R 1 Y x 2 i 3 S K 4 1 R N 1 G X 7 i + S e e / x 8 8 1 8 T g g / T J 4 P w / A A A A / / 8 D A F B L A Q I t A B Q A B g A I A A A A I Q A q 3 a p A 0 g A A A D c B A A A T A A A A A A A A A A A A A A A A A A A A A A B b Q 2 9 u d G V u d F 9 U e X B l c 1 0 u e G 1 s U E s B A i 0 A F A A C A A g A A A A h A J Q Z d E i t A A A A 9 w A A A B I A A A A A A A A A A A A A A A A A C w M A A E N v b m Z p Z y 9 Q Y W N r Y W d l L n h t b F B L A Q I t A B Q A A g A I A A A A I Q D g z 0 7 0 M g Q A A F 0 P A A A T A A A A A A A A A A A A A A A A A O g D A A B G b 3 J t d W x h c y 9 T Z W N 0 a W 9 u M S 5 t U E s F B g A A A A A D A A M A w g A A A E s I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u J Q A A A A A A A E w l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d m 9 6 a W w l M j B D b 2 5 0 c m F j d H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x N S I v P j x F b n R y e S B U e X B l P S J G a W x s T G F z d F V w Z G F 0 Z W Q i I F Z h b H V l P S J k M j A y N S 0 w M i 0 w N F Q w O T o x M j o w M i 4 3 O T A 5 M T c y W i I v P j x F b n R y e S B U e X B l P S J G a W x s Q 2 9 s d W 1 u V H l w Z X M i I F Z h b H V l P S J z Q m d Z R 0 J n T U d C Z 1 l H Q m d Z R 0 J n W U d C Z 1 l H Q m d Z S k J n T U Z C U V l H Q m d Z R 0 J R V U d C U W s 9 I i 8 + P E V u d H J 5 I F R 5 c G U 9 I k Z p b G x D b 2 x 1 b W 5 O Y W 1 l c y I g V m F s d W U 9 I n N b J n F 1 b 3 Q 7 U H J v Y 2 V z c 0 5 1 b W J l c i Z x d W 9 0 O y w m c X V v d D t D b 2 5 0 c m F j d G l u Z 0 l u c 3 R p d H V 0 a W 9 u T m F t Z S Z x d W 9 0 O y w m c X V v d D t D S U F k Z H J l c 3 M m c X V v d D s s J n F 1 b 3 Q 7 Q 0 l D a X R 5 J n F 1 b 3 Q 7 L C Z x d W 9 0 O 0 N J Q 1 B v c 3 R h b E N v Z G U m c X V v d D s s J n F 1 b 3 Q 7 U 3 V i a m V j d C Z x d W 9 0 O y w m c X V v d D t Q c m 9 j d X J l b W V u d E 5 h b W U m c X V v d D s s J n F 1 b 3 Q 7 U 2 h p c G 1 l b n R M b 2 N h d G l v b k R l c 2 N y a X B 0 a W 9 u J n F 1 b 3 Q 7 L C Z x d W 9 0 O 0 l z U 2 V j d G 9 y Q W d y Z W V t Z W 5 0 J n F 1 b 3 Q 7 L C Z x d W 9 0 O 0 N l b n R y Y W x J b n N 0 a X R 1 d G l v b i Z x d W 9 0 O y w m c X V v d D t H c m 9 1 c F B y b 2 N 1 c m V t Z W 5 0 J n F 1 b 3 Q 7 L C Z x d W 9 0 O 0 N v b n R y Y W N 0 V G V y b W l u Y X R p b 2 4 m c X V v d D s s J n F 1 b 3 Q 7 W l B K T i Z x d W 9 0 O y w m c X V v d D t J c 0 R l d m l k Z W Q m c X V v d D s s J n F 1 b 3 Q 7 Q W d y Z W V t Z W 5 0 U 3 R h c n R E Y X R l J n F 1 b 3 Q 7 L C Z x d W 9 0 O 0 F n c m V l b W V u d E V u Z E R h d G U m c X V v d D s s J n F 1 b 3 Q 7 Q W d y Z W V l b W V u d E R 1 c m F 0 a W 9 u T W 9 u d G h z R G F 5 c y Z x d W 9 0 O y w m c X V v d D t Q c m 9 j Z W R 1 c m V O Y W 1 l J n F 1 b 3 Q 7 L C Z x d W 9 0 O 0 9 m Z m V y V H l w Z U 5 h b W U m c X V v d D s s J n F 1 b 3 Q 7 V X N l R W x l Y 3 R y b 2 5 p Y 1 R v b 2 x z J n F 1 b 3 Q 7 L C Z x d W 9 0 O 0 N v b n R y Y W N 0 R G F 0 Z S Z x d W 9 0 O y w m c X V v d D t D b 2 5 0 c m F j d E 5 1 b W J l c i Z x d W 9 0 O y w m c X V v d D t O d W 1 i Z X J P Z k 9 m Z m V y c y Z x d W 9 0 O y w m c X V v d D t I a W d o Z X N 0 T 2 Z m Z X J W Y W x 1 Z S Z x d W 9 0 O y w m c X V v d D t M b 3 d l c 3 R P Z m Z l c l Z h b H V l J n F 1 b 3 Q 7 L C Z x d W 9 0 O 1 Z l b m R v c k 5 h b W U m c X V v d D s s J n F 1 b 3 Q 7 V m V u Z G 9 y Q W R k c m V z c y Z x d W 9 0 O y w m c X V v d D t W Z W 5 k b 3 J D a X R 5 J n F 1 b 3 Q 7 L C Z x d W 9 0 O 1 Z l b m R v c l N 0 Y X R l J n F 1 b 3 Q 7 L C Z x d W 9 0 O 0 d y b 3 V w Q m l k J n F 1 b 3 Q 7 L C Z x d W 9 0 O 0 V z d G l t Y X R l Z F B y a W N l J n F 1 b 3 Q 7 L C Z x d W 9 0 O 0 N v b n R y Y W N 0 U H J p Y 2 V X a X R o b 3 V 0 V m F 0 J n F 1 b 3 Q 7 L C Z x d W 9 0 O 1 Z h d C Z x d W 9 0 O y w m c X V v d D t D b 2 5 0 c m F j d F B y a W N l J n F 1 b 3 Q 7 L C Z x d W 9 0 O 0 R h d G V P Z k R p c 3 B h d G N o Q k p O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Y j g 3 M z I 2 Z C 0 4 M z E w L T Q 3 N z Y t O W F k Y S 0 3 Y T c 3 Y W M 1 O D g 0 N z k i L z 4 8 R W 5 0 c n k g V H l w Z T 0 i U m V s Y X R p b 2 5 z a G l w S W 5 m b 0 N v b n R h a W 5 l c i I g V m F s d W U 9 I n N 7 J n F 1 b 3 Q 7 Y 2 9 s d W 1 u Q 2 9 1 b n Q m c X V v d D s 6 M z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Z v e m l s I E N v b n R y Y W N 0 c y 9 D a G F u Z 2 V k I F R 5 c G U u e 1 B y b 2 N l c 3 N O d W 1 i Z X I s M H 0 m c X V v d D s s J n F 1 b 3 Q 7 U 2 V j d G l v b j E v d m 9 6 a W w g Q 2 9 u d H J h Y 3 R z L 0 N o Y W 5 n Z W Q g V H l w Z S 5 7 Q 2 9 u d H J h Y 3 R p b m d J b n N 0 a X R 1 d G l v b k 5 h b W U s M X 0 m c X V v d D s s J n F 1 b 3 Q 7 U 2 V j d G l v b j E v d m 9 6 a W w g Q 2 9 u d H J h Y 3 R z L 0 N o Y W 5 n Z W Q g V H l w Z S 5 7 Q 0 l B Z G R y Z X N z L D J 9 J n F 1 b 3 Q 7 L C Z x d W 9 0 O 1 N l Y 3 R p b 2 4 x L 3 Z v e m l s I E N v b n R y Y W N 0 c y 9 D a G F u Z 2 V k I F R 5 c G U u e 0 N J Q 2 l 0 e S w z f S Z x d W 9 0 O y w m c X V v d D t T Z W N 0 a W 9 u M S 9 2 b 3 p p b C B D b 2 5 0 c m F j d H M v Q 2 h h b m d l Z C B U e X B l L n t D S U N Q b 3 N 0 Y W x D b 2 R l L D R 9 J n F 1 b 3 Q 7 L C Z x d W 9 0 O 1 N l Y 3 R p b 2 4 x L 3 Z v e m l s I E N v b n R y Y W N 0 c y 9 D a G F u Z 2 V k I F R 5 c G U u e 1 N 1 Y m p l Y 3 Q s N X 0 m c X V v d D s s J n F 1 b 3 Q 7 U 2 V j d G l v b j E v d m 9 6 a W w g Q 2 9 u d H J h Y 3 R z L 0 N o Y W 5 n Z W Q g V H l w Z S 5 7 U H J v Y 3 V y Z W 1 l b n R O Y W 1 l L D Z 9 J n F 1 b 3 Q 7 L C Z x d W 9 0 O 1 N l Y 3 R p b 2 4 x L 3 Z v e m l s I E N v b n R y Y W N 0 c y 9 D a G F u Z 2 V k I F R 5 c G U u e 1 N o a X B t Z W 5 0 T G 9 j Y X R p b 2 5 E Z X N j c m l w d G l v b i w 3 f S Z x d W 9 0 O y w m c X V v d D t T Z W N 0 a W 9 u M S 9 2 b 3 p p b C B D b 2 5 0 c m F j d H M v Q 2 h h b m d l Z C B U e X B l L n t J c 1 N l Y 3 R v c k F n c m V l b W V u d C w 4 f S Z x d W 9 0 O y w m c X V v d D t T Z W N 0 a W 9 u M S 9 2 b 3 p p b C B D b 2 5 0 c m F j d H M v Q 2 h h b m d l Z C B U e X B l L n t D Z W 5 0 c m F s S W 5 z d G l 0 d X R p b 2 4 s O X 0 m c X V v d D s s J n F 1 b 3 Q 7 U 2 V j d G l v b j E v d m 9 6 a W w g Q 2 9 u d H J h Y 3 R z L 0 N o Y W 5 n Z W Q g V H l w Z S 5 7 R 3 J v d X B Q c m 9 j d X J l b W V u d C w x M H 0 m c X V v d D s s J n F 1 b 3 Q 7 U 2 V j d G l v b j E v d m 9 6 a W w g Q 2 9 u d H J h Y 3 R z L 0 N o Y W 5 n Z W Q g V H l w Z S 5 7 Q 2 9 u d H J h Y 3 R U Z X J t a W 5 h d G l v b i w x M X 0 m c X V v d D s s J n F 1 b 3 Q 7 U 2 V j d G l v b j E v d m 9 6 a W w g Q 2 9 u d H J h Y 3 R z L 0 N o Y W 5 n Z W Q g V H l w Z S 5 7 W l B K T i w x M n 0 m c X V v d D s s J n F 1 b 3 Q 7 U 2 V j d G l v b j E v d m 9 6 a W w g Q 2 9 u d H J h Y 3 R z L 0 N o Y W 5 n Z W Q g V H l w Z S 5 7 S X N E Z X Z p Z G V k L D E z f S Z x d W 9 0 O y w m c X V v d D t T Z W N 0 a W 9 u M S 9 2 b 3 p p b C B D b 2 5 0 c m F j d H M v Q 2 h h b m d l Z C B U e X B l L n t B Z 3 J l Z W 1 l b n R T d G F y d E R h d G U s M T R 9 J n F 1 b 3 Q 7 L C Z x d W 9 0 O 1 N l Y 3 R p b 2 4 x L 3 Z v e m l s I E N v b n R y Y W N 0 c y 9 D a G F u Z 2 V k I F R 5 c G U u e 0 F n c m V l b W V u d E V u Z E R h d G U s M T V 9 J n F 1 b 3 Q 7 L C Z x d W 9 0 O 1 N l Y 3 R p b 2 4 x L 3 Z v e m l s I E N v b n R y Y W N 0 c y 9 D a G F u Z 2 V k I F R 5 c G U u e 0 F n c m V l Z W 1 l b n R E d X J h d G l v b k 1 v b n R o c 0 R h e X M s M T Z 9 J n F 1 b 3 Q 7 L C Z x d W 9 0 O 1 N l Y 3 R p b 2 4 x L 3 Z v e m l s I E N v b n R y Y W N 0 c y 9 D a G F u Z 2 V k I F R 5 c G U u e 1 B y b 2 N l Z H V y Z U 5 h b W U s M T d 9 J n F 1 b 3 Q 7 L C Z x d W 9 0 O 1 N l Y 3 R p b 2 4 x L 3 Z v e m l s I E N v b n R y Y W N 0 c y 9 D a G F u Z 2 V k I F R 5 c G U u e 0 9 m Z m V y V H l w Z U 5 h b W U s M T h 9 J n F 1 b 3 Q 7 L C Z x d W 9 0 O 1 N l Y 3 R p b 2 4 x L 3 Z v e m l s I E N v b n R y Y W N 0 c y 9 D a G F u Z 2 V k I F R 5 c G U u e 1 V z Z U V s Z W N 0 c m 9 u a W N U b 2 9 s c y w x O X 0 m c X V v d D s s J n F 1 b 3 Q 7 U 2 V j d G l v b j E v d m 9 6 a W w g Q 2 9 u d H J h Y 3 R z L 0 N o Y W 5 n Z W Q g V H l w Z S 5 7 Q 2 9 u d H J h Y 3 R E Y X R l L D I w f S Z x d W 9 0 O y w m c X V v d D t T Z W N 0 a W 9 u M S 9 2 b 3 p p b C B D b 2 5 0 c m F j d H M v Q 2 h h b m d l Z C B U e X B l L n t D b 2 5 0 c m F j d E 5 1 b W J l c i w y M X 0 m c X V v d D s s J n F 1 b 3 Q 7 U 2 V j d G l v b j E v d m 9 6 a W w g Q 2 9 u d H J h Y 3 R z L 0 N o Y W 5 n Z W Q g V H l w Z S 5 7 T n V t Y m V y T 2 Z P Z m Z l c n M s M j J 9 J n F 1 b 3 Q 7 L C Z x d W 9 0 O 1 N l Y 3 R p b 2 4 x L 3 Z v e m l s I E N v b n R y Y W N 0 c y 9 D a G F u Z 2 V k I F R 5 c G U u e 0 h p Z 2 h l c 3 R P Z m Z l c l Z h b H V l L D I z f S Z x d W 9 0 O y w m c X V v d D t T Z W N 0 a W 9 u M S 9 2 b 3 p p b C B D b 2 5 0 c m F j d H M v Q 2 h h b m d l Z C B U e X B l L n t M b 3 d l c 3 R P Z m Z l c l Z h b H V l L D I 0 f S Z x d W 9 0 O y w m c X V v d D t T Z W N 0 a W 9 u M S 9 2 b 3 p p b C B D b 2 5 0 c m F j d H M v Q 2 h h b m d l Z C B U e X B l L n t W Z W 5 k b 3 J O Y W 1 l L D I 1 f S Z x d W 9 0 O y w m c X V v d D t T Z W N 0 a W 9 u M S 9 2 b 3 p p b C B D b 2 5 0 c m F j d H M v Q 2 h h b m d l Z C B U e X B l L n t W Z W 5 k b 3 J B Z G R y Z X N z L D I 2 f S Z x d W 9 0 O y w m c X V v d D t T Z W N 0 a W 9 u M S 9 2 b 3 p p b C B D b 2 5 0 c m F j d H M v Q 2 h h b m d l Z C B U e X B l L n t W Z W 5 k b 3 J D a X R 5 L D I 3 f S Z x d W 9 0 O y w m c X V v d D t T Z W N 0 a W 9 u M S 9 2 b 3 p p b C B D b 2 5 0 c m F j d H M v Q 2 h h b m d l Z C B U e X B l L n t W Z W 5 k b 3 J T d G F 0 Z S w y O H 0 m c X V v d D s s J n F 1 b 3 Q 7 U 2 V j d G l v b j E v d m 9 6 a W w g Q 2 9 u d H J h Y 3 R z L 0 N o Y W 5 n Z W Q g V H l w Z S 5 7 R 3 J v d X B C a W Q s M j l 9 J n F 1 b 3 Q 7 L C Z x d W 9 0 O 1 N l Y 3 R p b 2 4 x L 3 Z v e m l s I E N v b n R y Y W N 0 c y 9 D a G F u Z 2 V k I F R 5 c G U u e 0 V z d G l t Y X R l Z F B y a W N l L D M w f S Z x d W 9 0 O y w m c X V v d D t T Z W N 0 a W 9 u M S 9 2 b 3 p p b C B D b 2 5 0 c m F j d H M v Q 2 h h b m d l Z C B U e X B l L n t D b 2 5 0 c m F j d F B y a W N l V 2 l 0 a G 9 1 d F Z h d C w z M X 0 m c X V v d D s s J n F 1 b 3 Q 7 U 2 V j d G l v b j E v d m 9 6 a W w g Q 2 9 u d H J h Y 3 R z L 0 N o Y W 5 n Z W Q g V H l w Z S 5 7 V m F 0 L D M y f S Z x d W 9 0 O y w m c X V v d D t T Z W N 0 a W 9 u M S 9 2 b 3 p p b C B D b 2 5 0 c m F j d H M v Q 2 h h b m d l Z C B U e X B l L n t D b 2 5 0 c m F j d F B y a W N l L D M z f S Z x d W 9 0 O y w m c X V v d D t T Z W N 0 a W 9 u M S 9 2 b 3 p p b C B D b 2 5 0 c m F j d H M v Q 2 h h b m d l Z C B U e X B l L n t E Y X R l T 2 Z E a X N w Y X R j a E J K T i w z N H 0 m c X V v d D t d L C Z x d W 9 0 O 0 N v b H V t b k N v d W 5 0 J n F 1 b 3 Q 7 O j M 1 L C Z x d W 9 0 O 0 t l e U N v b H V t b k 5 h b W V z J n F 1 b 3 Q 7 O l t d L C Z x d W 9 0 O 0 N v b H V t b k l k Z W 5 0 a X R p Z X M m c X V v d D s 6 W y Z x d W 9 0 O 1 N l Y 3 R p b 2 4 x L 3 Z v e m l s I E N v b n R y Y W N 0 c y 9 D a G F u Z 2 V k I F R 5 c G U u e 1 B y b 2 N l c 3 N O d W 1 i Z X I s M H 0 m c X V v d D s s J n F 1 b 3 Q 7 U 2 V j d G l v b j E v d m 9 6 a W w g Q 2 9 u d H J h Y 3 R z L 0 N o Y W 5 n Z W Q g V H l w Z S 5 7 Q 2 9 u d H J h Y 3 R p b m d J b n N 0 a X R 1 d G l v b k 5 h b W U s M X 0 m c X V v d D s s J n F 1 b 3 Q 7 U 2 V j d G l v b j E v d m 9 6 a W w g Q 2 9 u d H J h Y 3 R z L 0 N o Y W 5 n Z W Q g V H l w Z S 5 7 Q 0 l B Z G R y Z X N z L D J 9 J n F 1 b 3 Q 7 L C Z x d W 9 0 O 1 N l Y 3 R p b 2 4 x L 3 Z v e m l s I E N v b n R y Y W N 0 c y 9 D a G F u Z 2 V k I F R 5 c G U u e 0 N J Q 2 l 0 e S w z f S Z x d W 9 0 O y w m c X V v d D t T Z W N 0 a W 9 u M S 9 2 b 3 p p b C B D b 2 5 0 c m F j d H M v Q 2 h h b m d l Z C B U e X B l L n t D S U N Q b 3 N 0 Y W x D b 2 R l L D R 9 J n F 1 b 3 Q 7 L C Z x d W 9 0 O 1 N l Y 3 R p b 2 4 x L 3 Z v e m l s I E N v b n R y Y W N 0 c y 9 D a G F u Z 2 V k I F R 5 c G U u e 1 N 1 Y m p l Y 3 Q s N X 0 m c X V v d D s s J n F 1 b 3 Q 7 U 2 V j d G l v b j E v d m 9 6 a W w g Q 2 9 u d H J h Y 3 R z L 0 N o Y W 5 n Z W Q g V H l w Z S 5 7 U H J v Y 3 V y Z W 1 l b n R O Y W 1 l L D Z 9 J n F 1 b 3 Q 7 L C Z x d W 9 0 O 1 N l Y 3 R p b 2 4 x L 3 Z v e m l s I E N v b n R y Y W N 0 c y 9 D a G F u Z 2 V k I F R 5 c G U u e 1 N o a X B t Z W 5 0 T G 9 j Y X R p b 2 5 E Z X N j c m l w d G l v b i w 3 f S Z x d W 9 0 O y w m c X V v d D t T Z W N 0 a W 9 u M S 9 2 b 3 p p b C B D b 2 5 0 c m F j d H M v Q 2 h h b m d l Z C B U e X B l L n t J c 1 N l Y 3 R v c k F n c m V l b W V u d C w 4 f S Z x d W 9 0 O y w m c X V v d D t T Z W N 0 a W 9 u M S 9 2 b 3 p p b C B D b 2 5 0 c m F j d H M v Q 2 h h b m d l Z C B U e X B l L n t D Z W 5 0 c m F s S W 5 z d G l 0 d X R p b 2 4 s O X 0 m c X V v d D s s J n F 1 b 3 Q 7 U 2 V j d G l v b j E v d m 9 6 a W w g Q 2 9 u d H J h Y 3 R z L 0 N o Y W 5 n Z W Q g V H l w Z S 5 7 R 3 J v d X B Q c m 9 j d X J l b W V u d C w x M H 0 m c X V v d D s s J n F 1 b 3 Q 7 U 2 V j d G l v b j E v d m 9 6 a W w g Q 2 9 u d H J h Y 3 R z L 0 N o Y W 5 n Z W Q g V H l w Z S 5 7 Q 2 9 u d H J h Y 3 R U Z X J t a W 5 h d G l v b i w x M X 0 m c X V v d D s s J n F 1 b 3 Q 7 U 2 V j d G l v b j E v d m 9 6 a W w g Q 2 9 u d H J h Y 3 R z L 0 N o Y W 5 n Z W Q g V H l w Z S 5 7 W l B K T i w x M n 0 m c X V v d D s s J n F 1 b 3 Q 7 U 2 V j d G l v b j E v d m 9 6 a W w g Q 2 9 u d H J h Y 3 R z L 0 N o Y W 5 n Z W Q g V H l w Z S 5 7 S X N E Z X Z p Z G V k L D E z f S Z x d W 9 0 O y w m c X V v d D t T Z W N 0 a W 9 u M S 9 2 b 3 p p b C B D b 2 5 0 c m F j d H M v Q 2 h h b m d l Z C B U e X B l L n t B Z 3 J l Z W 1 l b n R T d G F y d E R h d G U s M T R 9 J n F 1 b 3 Q 7 L C Z x d W 9 0 O 1 N l Y 3 R p b 2 4 x L 3 Z v e m l s I E N v b n R y Y W N 0 c y 9 D a G F u Z 2 V k I F R 5 c G U u e 0 F n c m V l b W V u d E V u Z E R h d G U s M T V 9 J n F 1 b 3 Q 7 L C Z x d W 9 0 O 1 N l Y 3 R p b 2 4 x L 3 Z v e m l s I E N v b n R y Y W N 0 c y 9 D a G F u Z 2 V k I F R 5 c G U u e 0 F n c m V l Z W 1 l b n R E d X J h d G l v b k 1 v b n R o c 0 R h e X M s M T Z 9 J n F 1 b 3 Q 7 L C Z x d W 9 0 O 1 N l Y 3 R p b 2 4 x L 3 Z v e m l s I E N v b n R y Y W N 0 c y 9 D a G F u Z 2 V k I F R 5 c G U u e 1 B y b 2 N l Z H V y Z U 5 h b W U s M T d 9 J n F 1 b 3 Q 7 L C Z x d W 9 0 O 1 N l Y 3 R p b 2 4 x L 3 Z v e m l s I E N v b n R y Y W N 0 c y 9 D a G F u Z 2 V k I F R 5 c G U u e 0 9 m Z m V y V H l w Z U 5 h b W U s M T h 9 J n F 1 b 3 Q 7 L C Z x d W 9 0 O 1 N l Y 3 R p b 2 4 x L 3 Z v e m l s I E N v b n R y Y W N 0 c y 9 D a G F u Z 2 V k I F R 5 c G U u e 1 V z Z U V s Z W N 0 c m 9 u a W N U b 2 9 s c y w x O X 0 m c X V v d D s s J n F 1 b 3 Q 7 U 2 V j d G l v b j E v d m 9 6 a W w g Q 2 9 u d H J h Y 3 R z L 0 N o Y W 5 n Z W Q g V H l w Z S 5 7 Q 2 9 u d H J h Y 3 R E Y X R l L D I w f S Z x d W 9 0 O y w m c X V v d D t T Z W N 0 a W 9 u M S 9 2 b 3 p p b C B D b 2 5 0 c m F j d H M v Q 2 h h b m d l Z C B U e X B l L n t D b 2 5 0 c m F j d E 5 1 b W J l c i w y M X 0 m c X V v d D s s J n F 1 b 3 Q 7 U 2 V j d G l v b j E v d m 9 6 a W w g Q 2 9 u d H J h Y 3 R z L 0 N o Y W 5 n Z W Q g V H l w Z S 5 7 T n V t Y m V y T 2 Z P Z m Z l c n M s M j J 9 J n F 1 b 3 Q 7 L C Z x d W 9 0 O 1 N l Y 3 R p b 2 4 x L 3 Z v e m l s I E N v b n R y Y W N 0 c y 9 D a G F u Z 2 V k I F R 5 c G U u e 0 h p Z 2 h l c 3 R P Z m Z l c l Z h b H V l L D I z f S Z x d W 9 0 O y w m c X V v d D t T Z W N 0 a W 9 u M S 9 2 b 3 p p b C B D b 2 5 0 c m F j d H M v Q 2 h h b m d l Z C B U e X B l L n t M b 3 d l c 3 R P Z m Z l c l Z h b H V l L D I 0 f S Z x d W 9 0 O y w m c X V v d D t T Z W N 0 a W 9 u M S 9 2 b 3 p p b C B D b 2 5 0 c m F j d H M v Q 2 h h b m d l Z C B U e X B l L n t W Z W 5 k b 3 J O Y W 1 l L D I 1 f S Z x d W 9 0 O y w m c X V v d D t T Z W N 0 a W 9 u M S 9 2 b 3 p p b C B D b 2 5 0 c m F j d H M v Q 2 h h b m d l Z C B U e X B l L n t W Z W 5 k b 3 J B Z G R y Z X N z L D I 2 f S Z x d W 9 0 O y w m c X V v d D t T Z W N 0 a W 9 u M S 9 2 b 3 p p b C B D b 2 5 0 c m F j d H M v Q 2 h h b m d l Z C B U e X B l L n t W Z W 5 k b 3 J D a X R 5 L D I 3 f S Z x d W 9 0 O y w m c X V v d D t T Z W N 0 a W 9 u M S 9 2 b 3 p p b C B D b 2 5 0 c m F j d H M v Q 2 h h b m d l Z C B U e X B l L n t W Z W 5 k b 3 J T d G F 0 Z S w y O H 0 m c X V v d D s s J n F 1 b 3 Q 7 U 2 V j d G l v b j E v d m 9 6 a W w g Q 2 9 u d H J h Y 3 R z L 0 N o Y W 5 n Z W Q g V H l w Z S 5 7 R 3 J v d X B C a W Q s M j l 9 J n F 1 b 3 Q 7 L C Z x d W 9 0 O 1 N l Y 3 R p b 2 4 x L 3 Z v e m l s I E N v b n R y Y W N 0 c y 9 D a G F u Z 2 V k I F R 5 c G U u e 0 V z d G l t Y X R l Z F B y a W N l L D M w f S Z x d W 9 0 O y w m c X V v d D t T Z W N 0 a W 9 u M S 9 2 b 3 p p b C B D b 2 5 0 c m F j d H M v Q 2 h h b m d l Z C B U e X B l L n t D b 2 5 0 c m F j d F B y a W N l V 2 l 0 a G 9 1 d F Z h d C w z M X 0 m c X V v d D s s J n F 1 b 3 Q 7 U 2 V j d G l v b j E v d m 9 6 a W w g Q 2 9 u d H J h Y 3 R z L 0 N o Y W 5 n Z W Q g V H l w Z S 5 7 V m F 0 L D M y f S Z x d W 9 0 O y w m c X V v d D t T Z W N 0 a W 9 u M S 9 2 b 3 p p b C B D b 2 5 0 c m F j d H M v Q 2 h h b m d l Z C B U e X B l L n t D b 2 5 0 c m F j d F B y a W N l L D M z f S Z x d W 9 0 O y w m c X V v d D t T Z W N 0 a W 9 u M S 9 2 b 3 p p b C B D b 2 5 0 c m F j d H M v Q 2 h h b m d l Z C B U e X B l L n t E Y X R l T 2 Z E a X N w Y X R j a E J K T i w z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V y c m 9 y c y U y M G l u J T I w d m 9 6 a W w l M j B D b 2 5 0 c m F j d H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M i 0 w N F Q w O T o x N z o 0 N y 4 2 M z k 1 N z k 1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N m R k M m M z O S 0 0 Y j N m L T R k O T U t O T d m M y 0 2 Y z N k Y z h i Y j U 2 N G Y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w v U 3 R h Y m x l R W 5 0 c m l l c z 4 8 L 0 l 0 Z W 0 + P E l 0 Z W 0 + P E l 0 Z W 1 M b 2 N h d G l v b j 4 8 S X R l b V R 5 c G U + R m 9 y b X V s Y T w v S X R l b V R 5 c G U + P E l 0 Z W 1 Q Y X R o P l N l Y 3 R p b 2 4 x L 3 Z v e m l s J T I w Q 2 9 u d H J h Y 3 R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m 9 6 a W w l M j B D b 2 5 0 c m F j d H M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2 b 3 p p b C U y M E N v b n R y Y W N 0 c y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y b 3 J z J T I w a W 4 l M j B 2 b 3 p p b C U y M E N v b n R y Y W N 0 c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c m 9 y c y U y M G l u J T I w d m 9 6 a W w l M j B D b 2 5 0 c m F j d H M v R G V 0 Z W N 0 Z W Q l M j B U e X B l J T I w T W l z b W F 0 Y 2 h l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J y b 3 J z J T I w a W 4 l M j B 2 b 3 p p b C U y M E N v b n R y Y W N 0 c y 9 B Z G R l Z C U y M E l u Z G V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n J v c n M l M j B p b i U y M H Z v e m l s J T I w Q 2 9 u d H J h Y 3 R z L 0 t l c H Q l M j B F c n J v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c m 9 y c y U y M G l u J T I w d m 9 6 a W w l M j B D b 2 5 0 c m F j d H M v U m V v c m R l c m V k J T I w Q 2 9 s d W 1 u c z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L n y 1 / S 5 z / h H h 9 Q h S 1 W t t V M A A A A A A g A A A A A A E G Y A A A A B A A A g A A A A F U d I u 8 p b Z n T o i F p R Q K b 6 h o l 0 J u V f k P 9 U U o L d W + z y h 1 U A A A A A D o A A A A A C A A A g A A A A 0 f i t / X z z U h G O a F n L D g P s Y u 0 / r m g D Z L 4 c 6 f f 6 b U r v g l V Q A A A A d D F 7 d O Z w S v Z p y L T X l J w I R 9 t G 6 B L + r + 6 3 z n 1 b z 5 K d t 5 N q y G W e 1 Q D Z Z v T m R j / H u V 0 / E b W 2 u k l k S e P v A Z w O i M X g W / I O Z W + a F 4 s T A M 2 w u 5 O 8 u G 9 A A A A A F x a U T e t H f 7 h L W F c y r X T B H 3 T F z P f J q w T I 9 W C D V s Z W b b 3 w F x M y G G w 7 8 F 2 Z p o u G 0 n 4 + l K j 8 j I l n Q h 6 u w Q C 8 0 N 8 H f Q = = < / D a t a M a s h u p > 
</file>

<file path=customXml/itemProps1.xml><?xml version="1.0" encoding="utf-8"?>
<ds:datastoreItem xmlns:ds="http://schemas.openxmlformats.org/officeDocument/2006/customXml" ds:itemID="{C29D6FDF-0981-4454-9822-CADABBD8970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Патнички</vt:lpstr>
      <vt:lpstr>Комерцијални</vt:lpstr>
      <vt:lpstr>Половни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German</cp:lastModifiedBy>
  <cp:lastPrinted>2025-02-19T12:24:59Z</cp:lastPrinted>
  <dcterms:created xsi:type="dcterms:W3CDTF">2025-01-28T13:31:30Z</dcterms:created>
  <dcterms:modified xsi:type="dcterms:W3CDTF">2025-03-12T14:24:29Z</dcterms:modified>
</cp:coreProperties>
</file>