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d star kompjuter\D-disk\AAA CCC materijali\usaid metamorphosis 2017\SPROVEDUVANJE\Researches\ambulantni vozila\ZA ODOBRUVANJE\ODOBRENI\"/>
    </mc:Choice>
  </mc:AlternateContent>
  <bookViews>
    <workbookView xWindow="0" yWindow="0" windowWidth="24000" windowHeight="9735"/>
  </bookViews>
  <sheets>
    <sheet name="Сумарен" sheetId="4" r:id="rId1"/>
    <sheet name="Според број и старост" sheetId="2" r:id="rId2"/>
    <sheet name="По општини " sheetId="5" r:id="rId3"/>
  </sheets>
  <definedNames>
    <definedName name="_xlnm._FilterDatabase" localSheetId="0" hidden="1">Сумарен!$C$1:$C$184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E8" i="2" l="1"/>
  <c r="B39" i="5" l="1"/>
  <c r="B29" i="5" l="1"/>
  <c r="B22" i="5" l="1"/>
  <c r="B28" i="5" l="1"/>
  <c r="B31" i="5"/>
  <c r="B27" i="5"/>
  <c r="B2" i="5"/>
  <c r="B37" i="5"/>
  <c r="B3" i="5"/>
  <c r="B24" i="5"/>
  <c r="B26" i="5"/>
  <c r="B23" i="5"/>
  <c r="E5" i="2" l="1"/>
  <c r="E6" i="2"/>
  <c r="E7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9" i="2"/>
  <c r="E40" i="2"/>
  <c r="E41" i="2"/>
  <c r="E42" i="2"/>
  <c r="E43" i="2"/>
  <c r="E18" i="2"/>
  <c r="E45" i="2"/>
  <c r="E46" i="2"/>
  <c r="E47" i="2"/>
  <c r="E48" i="2"/>
  <c r="E3" i="2"/>
  <c r="E2" i="2"/>
</calcChain>
</file>

<file path=xl/sharedStrings.xml><?xml version="1.0" encoding="utf-8"?>
<sst xmlns="http://schemas.openxmlformats.org/spreadsheetml/2006/main" count="564" uniqueCount="174">
  <si>
    <t>Марка и модел</t>
  </si>
  <si>
    <t>Година на производство</t>
  </si>
  <si>
    <t>Година на набавка</t>
  </si>
  <si>
    <t>ЈЗУ Здравствен дом Скопје</t>
  </si>
  <si>
    <t>Рено Трафик</t>
  </si>
  <si>
    <t>Цитроен Џампер</t>
  </si>
  <si>
    <t>Тојота</t>
  </si>
  <si>
    <t>Пежо Боксер</t>
  </si>
  <si>
    <t>Мерцедес</t>
  </si>
  <si>
    <t>ЈЗУ Здравствен Дом Охрид</t>
  </si>
  <si>
    <t>/</t>
  </si>
  <si>
    <t>Добиено од Министерство за здравство</t>
  </si>
  <si>
    <t>Фиат Дукато</t>
  </si>
  <si>
    <t>Фиат Добло</t>
  </si>
  <si>
    <t xml:space="preserve">ЈЗУ Здравствен Дом Куманово </t>
  </si>
  <si>
    <t xml:space="preserve">Рено Трафик </t>
  </si>
  <si>
    <t>Дачиа Логан МЦВ</t>
  </si>
  <si>
    <t>Набавено од сопствени средства</t>
  </si>
  <si>
    <t>Мерцедес Спринтер</t>
  </si>
  <si>
    <t>Донација од Р.Словачка</t>
  </si>
  <si>
    <t>ЈЗУ Здравствен Дом Виница</t>
  </si>
  <si>
    <t>Тојота КДХ 222 Л</t>
  </si>
  <si>
    <t>Донација од Јапонска амбасада</t>
  </si>
  <si>
    <t>Фолксваген 7 ДБ</t>
  </si>
  <si>
    <t>Донација од Бел крст на Италија - Болцано</t>
  </si>
  <si>
    <t>Дачиа Дастер ПХ</t>
  </si>
  <si>
    <t>ЈЗУ Здравствен дом Гостивар</t>
  </si>
  <si>
    <t>ЈЗУ Здравствен дом Тетово</t>
  </si>
  <si>
    <t>ЈЗУ Здравствен дом Крушево</t>
  </si>
  <si>
    <t>ЈЗУ Здравствен дом Кратово</t>
  </si>
  <si>
    <t>Лада Ваз</t>
  </si>
  <si>
    <t>ЈЗУ Здравствен дом Велес</t>
  </si>
  <si>
    <t>Специјално возило Тојота</t>
  </si>
  <si>
    <t>Специјално возило ДФМ С (КО7)</t>
  </si>
  <si>
    <t>Санитетско Дачиа Логан</t>
  </si>
  <si>
    <t>ЈЗУ Здравствен дом Струмица</t>
  </si>
  <si>
    <t>ЈЗУ Здравствен дом Струга</t>
  </si>
  <si>
    <t>Фиат Темпра Санитет</t>
  </si>
  <si>
    <t>ЈЗУ Здравствен дом Прилеп</t>
  </si>
  <si>
    <t>Дачија Логан</t>
  </si>
  <si>
    <t>Рено</t>
  </si>
  <si>
    <t>ЈЗУ Здравствен дом Кичево</t>
  </si>
  <si>
    <t>Донација од општина Кичево</t>
  </si>
  <si>
    <t>Пежо</t>
  </si>
  <si>
    <t>ЈЗУ Здравствен дом Д.Арсов Крива Паланка</t>
  </si>
  <si>
    <t>Донација од Јапонија</t>
  </si>
  <si>
    <t>Ситроен Џампер</t>
  </si>
  <si>
    <t>Набавен на лизинг</t>
  </si>
  <si>
    <t>Фолксваген Транспортер</t>
  </si>
  <si>
    <t>ЈЗУ Здравствен дом Берово</t>
  </si>
  <si>
    <t>ЈЗУ Здравствен дом Демир Хисар</t>
  </si>
  <si>
    <t>ЈЗУ Здравствен дом Вевчани</t>
  </si>
  <si>
    <t>ЈЗУ Здравствен дом Македонски Брод</t>
  </si>
  <si>
    <t>ЈЗУ Здравствен дом Ресен</t>
  </si>
  <si>
    <t>Дачиа Лоџи</t>
  </si>
  <si>
    <t>Фиат Темпра</t>
  </si>
  <si>
    <t>ЈЗУ Здравствен дом Гоце Делчев Делчево</t>
  </si>
  <si>
    <t>Форд Транзит</t>
  </si>
  <si>
    <t>Фолксваген</t>
  </si>
  <si>
    <t>Дачиа Дастер</t>
  </si>
  <si>
    <t>ЈЗУ Здравствен дом Неготино</t>
  </si>
  <si>
    <t>Цитроен Ц25</t>
  </si>
  <si>
    <t>ЈЗУ Здравствен дом Русе Бошковски Ростуше</t>
  </si>
  <si>
    <t>Тојота ЛВБ</t>
  </si>
  <si>
    <t>ДФСК Ц35</t>
  </si>
  <si>
    <t>ЈЗУ Клиничка болница Битола</t>
  </si>
  <si>
    <t>ЈЗУ Универзитетска клиника за детски болести Скопје</t>
  </si>
  <si>
    <t xml:space="preserve">Пежо Боксер </t>
  </si>
  <si>
    <t>ЈЗУ Универзитетска клиника по хируршки болести Св.Н.Охридски Скопје</t>
  </si>
  <si>
    <t xml:space="preserve">Нисан </t>
  </si>
  <si>
    <t>ЈЗУ Клиничка Болница Тетово</t>
  </si>
  <si>
    <t>Мерцедес Бенз</t>
  </si>
  <si>
    <t>ЈЗУ Клиничка болница Штип</t>
  </si>
  <si>
    <t>Застава Ривал</t>
  </si>
  <si>
    <t>Фијат Добло</t>
  </si>
  <si>
    <t>ЈЗУ Градска општа болница 8 Септември Скопје</t>
  </si>
  <si>
    <t>ЈЗУ Општа болница Куманово</t>
  </si>
  <si>
    <t>Донирано од Јапонска амбасада</t>
  </si>
  <si>
    <t>Рено Мастер</t>
  </si>
  <si>
    <t>ЈЗУ Општа болница со проширена дејност Дебар</t>
  </si>
  <si>
    <t>Лада Караван</t>
  </si>
  <si>
    <t>ЈЗУ Општа болница со проширена дејност Гевгелија</t>
  </si>
  <si>
    <t>ЈЗУ Општа болница со проширена дејност Кавадарци</t>
  </si>
  <si>
    <t>ЈЗУ Општа болница Охрид</t>
  </si>
  <si>
    <t>Позајмено од Здравствен дом Скопје</t>
  </si>
  <si>
    <t>Мерцедес Вито</t>
  </si>
  <si>
    <t>ЈЗУ Општа болница Прилеп</t>
  </si>
  <si>
    <t>ЈЗУ Општа болница Струга</t>
  </si>
  <si>
    <t xml:space="preserve">Мерцедес Ланг </t>
  </si>
  <si>
    <t>ЈЗУ Општа Болница Струмица</t>
  </si>
  <si>
    <t>ЈЗУ Општа болница Велес</t>
  </si>
  <si>
    <t>ЈЗУ Општа болница со проширена дејност Кочани</t>
  </si>
  <si>
    <t>Донирано од Франција</t>
  </si>
  <si>
    <t>Дачиа санитет</t>
  </si>
  <si>
    <t>Донирано од Општина Кочани</t>
  </si>
  <si>
    <t>ЈЗУ Општа болница Кичево</t>
  </si>
  <si>
    <t>Донација од ЈЗУ Здравствен дом Скопје</t>
  </si>
  <si>
    <t>ЈЗУ Завод за превенција лекување и рехабилитација на хронични респираторни неспецифични и алергиски заболувања Отешево</t>
  </si>
  <si>
    <t>Донација од физички лица</t>
  </si>
  <si>
    <t>ЈЗУ Завод за Нефрологија Струга</t>
  </si>
  <si>
    <t>Форд Еколино</t>
  </si>
  <si>
    <t>ЈЗУ Завод за превенција, лекување и рехабилитација на кардиоваскуларни заболувања Охрид</t>
  </si>
  <si>
    <t>Мерцедес 316 ЦДИ</t>
  </si>
  <si>
    <t>Донација од Шведска</t>
  </si>
  <si>
    <t>ЈЗУ Специјализирана болница за геријатриска и палијативна медицина 13 Ноември Скопје</t>
  </si>
  <si>
    <t>Цитроен Ц150</t>
  </si>
  <si>
    <t>Сопствено, префрлено од МО</t>
  </si>
  <si>
    <t>Пежо ХДИ</t>
  </si>
  <si>
    <t>Донација од Здравствен дом Скопје</t>
  </si>
  <si>
    <t xml:space="preserve">Име на институција </t>
  </si>
  <si>
    <t xml:space="preserve">Број на возила </t>
  </si>
  <si>
    <t>Просечна старост на возилата</t>
  </si>
  <si>
    <t>Просечна година на производство на возилата</t>
  </si>
  <si>
    <t>Донација од ЈЗУ</t>
  </si>
  <si>
    <t xml:space="preserve">Рено Мастер 2,3 ДЦИ </t>
  </si>
  <si>
    <t>Скопје</t>
  </si>
  <si>
    <t>Делчево</t>
  </si>
  <si>
    <t>Велес</t>
  </si>
  <si>
    <t>Крива паланка</t>
  </si>
  <si>
    <t>Штип</t>
  </si>
  <si>
    <t>Охрид</t>
  </si>
  <si>
    <t>Куманово</t>
  </si>
  <si>
    <t>Прилеп</t>
  </si>
  <si>
    <t>Кичево</t>
  </si>
  <si>
    <t>Неготино</t>
  </si>
  <si>
    <t>Битола</t>
  </si>
  <si>
    <t>Кавадарци</t>
  </si>
  <si>
    <t>Кочани</t>
  </si>
  <si>
    <t>Виница</t>
  </si>
  <si>
    <t>Ресен</t>
  </si>
  <si>
    <t>Тетово</t>
  </si>
  <si>
    <t>Дебар</t>
  </si>
  <si>
    <t>Струмица</t>
  </si>
  <si>
    <t>Крушево</t>
  </si>
  <si>
    <t>Кратово</t>
  </si>
  <si>
    <t>Струга</t>
  </si>
  <si>
    <t>Маврово и Ростуше</t>
  </si>
  <si>
    <t>Гостивар</t>
  </si>
  <si>
    <t>Демир Хисар</t>
  </si>
  <si>
    <t>Вевчани</t>
  </si>
  <si>
    <t>Берово</t>
  </si>
  <si>
    <t>Македонски Брод</t>
  </si>
  <si>
    <t>Општина</t>
  </si>
  <si>
    <t>Фиат Дукато Макси</t>
  </si>
  <si>
    <t>ЈЗУ Здравствен дом Битола</t>
  </si>
  <si>
    <t>Набавна вредност (ден.)</t>
  </si>
  <si>
    <t xml:space="preserve">Основа </t>
  </si>
  <si>
    <t xml:space="preserve">Институција </t>
  </si>
  <si>
    <t>ЈЗУ Здравствен дом Охрид</t>
  </si>
  <si>
    <t xml:space="preserve">ЈЗУ Здравствен дом Куманово </t>
  </si>
  <si>
    <t>ЈЗУ Здравствен дом Виница</t>
  </si>
  <si>
    <t>Санитетско Фолксваген Транспортер</t>
  </si>
  <si>
    <t xml:space="preserve">ЈЗУ Општа болница Прилеп </t>
  </si>
  <si>
    <t xml:space="preserve">Набавено од сопствени средства </t>
  </si>
  <si>
    <t>Донација, нема податок од кого е донирано</t>
  </si>
  <si>
    <t>Отстапено од ЈЗУ Здравствен дом Велес</t>
  </si>
  <si>
    <t>Добиено на користење од Здр. дом Битола</t>
  </si>
  <si>
    <t>Донирано од Руски транс</t>
  </si>
  <si>
    <t>Цитроен Џампер 2,2 Д</t>
  </si>
  <si>
    <t>Цитроен Џампер 2,2 ХДИ</t>
  </si>
  <si>
    <t>Тојота Хајејс</t>
  </si>
  <si>
    <t>Фолксваген 2500</t>
  </si>
  <si>
    <t>Донирано од Словенска амбасада</t>
  </si>
  <si>
    <t>Донација од Тика, Турција</t>
  </si>
  <si>
    <t>ЈЗУ Општа болница „Д-р Ферид Мурад“ Гостивар</t>
  </si>
  <si>
    <t xml:space="preserve">Цитроен </t>
  </si>
  <si>
    <t>ЈЗУ Здравствена станица Липково</t>
  </si>
  <si>
    <t>Гевгелија</t>
  </si>
  <si>
    <t>Липково</t>
  </si>
  <si>
    <t>ЈУ од областа на здравството за потребите на ЈЗУ универзитетски клиники, завод и ургентен центар Скопје</t>
  </si>
  <si>
    <t>ЈЗУ Универзитетска клиника по хируршки болести Св. Наум Охридски Скопје</t>
  </si>
  <si>
    <t>ЈУ од областа на здравството за потребите на јавните здравствени установи универзитетски клиники, завод и ургентен центар Скопје</t>
  </si>
  <si>
    <t xml:space="preserve">Добиено од ЈЗУ Здравствен дом Скопје преку Мин. за здравство </t>
  </si>
  <si>
    <t>Донација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</si>
</sst>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2" fillId="2" borderId="3" xfId="0" applyFont="1" applyFill="1" applyBorder="1"/>
    <xf numFmtId="0" fontId="0" fillId="0" borderId="3" xfId="0" applyBorder="1"/>
    <xf numFmtId="4" fontId="0" fillId="0" borderId="3" xfId="0" applyNumberFormat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0" borderId="5" xfId="0" applyBorder="1"/>
    <xf numFmtId="4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4" fontId="0" fillId="0" borderId="10" xfId="0" applyNumberFormat="1" applyBorder="1" applyAlignment="1">
      <alignment horizontal="right"/>
    </xf>
    <xf numFmtId="0" fontId="0" fillId="0" borderId="11" xfId="0" applyFont="1" applyFill="1" applyBorder="1" applyAlignment="1">
      <alignment horizontal="center"/>
    </xf>
    <xf numFmtId="0" fontId="2" fillId="2" borderId="4" xfId="0" applyFont="1" applyFill="1" applyBorder="1"/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 vertical="center" wrapText="1"/>
    </xf>
    <xf numFmtId="0" fontId="0" fillId="0" borderId="11" xfId="0" applyBorder="1"/>
    <xf numFmtId="0" fontId="2" fillId="2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9" xfId="0" applyFont="1" applyFill="1" applyBorder="1"/>
    <xf numFmtId="164" fontId="0" fillId="0" borderId="10" xfId="0" applyNumberFormat="1" applyBorder="1" applyAlignment="1">
      <alignment horizontal="right"/>
    </xf>
    <xf numFmtId="0" fontId="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right" wrapText="1"/>
    </xf>
    <xf numFmtId="4" fontId="0" fillId="0" borderId="5" xfId="0" applyNumberFormat="1" applyFont="1" applyFill="1" applyBorder="1" applyAlignment="1">
      <alignment horizontal="right" wrapText="1"/>
    </xf>
    <xf numFmtId="0" fontId="0" fillId="0" borderId="6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right" wrapText="1"/>
    </xf>
    <xf numFmtId="4" fontId="0" fillId="0" borderId="10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right" wrapText="1"/>
    </xf>
    <xf numFmtId="4" fontId="0" fillId="0" borderId="2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2" fillId="2" borderId="4" xfId="0" applyFont="1" applyFill="1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6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  <xf numFmtId="0" fontId="2" fillId="2" borderId="13" xfId="0" applyFont="1" applyFill="1" applyBorder="1"/>
    <xf numFmtId="0" fontId="0" fillId="0" borderId="14" xfId="0" applyBorder="1"/>
    <xf numFmtId="164" fontId="0" fillId="0" borderId="14" xfId="0" applyNumberFormat="1" applyBorder="1" applyAlignment="1">
      <alignment horizontal="right"/>
    </xf>
    <xf numFmtId="0" fontId="0" fillId="0" borderId="15" xfId="0" applyBorder="1"/>
    <xf numFmtId="0" fontId="2" fillId="2" borderId="13" xfId="0" applyFont="1" applyFill="1" applyBorder="1" applyAlignment="1">
      <alignment wrapText="1"/>
    </xf>
    <xf numFmtId="0" fontId="0" fillId="0" borderId="15" xfId="0" applyBorder="1" applyAlignment="1">
      <alignment horizontal="center"/>
    </xf>
    <xf numFmtId="4" fontId="0" fillId="0" borderId="14" xfId="0" applyNumberFormat="1" applyBorder="1" applyAlignment="1">
      <alignment horizontal="right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4" fontId="0" fillId="0" borderId="2" xfId="0" applyNumberFormat="1" applyBorder="1" applyAlignment="1">
      <alignment horizontal="right"/>
    </xf>
    <xf numFmtId="0" fontId="0" fillId="0" borderId="20" xfId="0" applyBorder="1"/>
    <xf numFmtId="0" fontId="2" fillId="2" borderId="16" xfId="0" applyFont="1" applyFill="1" applyBorder="1"/>
    <xf numFmtId="164" fontId="0" fillId="0" borderId="17" xfId="0" applyNumberFormat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workbookViewId="0">
      <selection activeCell="A2" sqref="A2"/>
    </sheetView>
  </sheetViews>
  <sheetFormatPr defaultRowHeight="15" x14ac:dyDescent="0.25"/>
  <cols>
    <col min="1" max="1" width="55.42578125" customWidth="1"/>
    <col min="2" max="2" width="34.7109375" customWidth="1"/>
    <col min="3" max="3" width="18.140625" customWidth="1"/>
    <col min="4" max="4" width="17.5703125" customWidth="1"/>
    <col min="5" max="5" width="20" style="2" customWidth="1"/>
    <col min="6" max="6" width="42.5703125" customWidth="1"/>
  </cols>
  <sheetData>
    <row r="1" spans="1:6" ht="30.75" thickBot="1" x14ac:dyDescent="0.3">
      <c r="A1" s="81" t="s">
        <v>147</v>
      </c>
      <c r="B1" s="82" t="s">
        <v>0</v>
      </c>
      <c r="C1" s="83" t="s">
        <v>1</v>
      </c>
      <c r="D1" s="83" t="s">
        <v>2</v>
      </c>
      <c r="E1" s="83" t="s">
        <v>145</v>
      </c>
      <c r="F1" s="84" t="s">
        <v>146</v>
      </c>
    </row>
    <row r="2" spans="1:6" ht="15.75" customHeight="1" x14ac:dyDescent="0.25">
      <c r="A2" s="24" t="s">
        <v>3</v>
      </c>
      <c r="B2" s="25" t="s">
        <v>114</v>
      </c>
      <c r="C2" s="25">
        <v>2019</v>
      </c>
      <c r="D2" s="25">
        <v>2019</v>
      </c>
      <c r="E2" s="26">
        <v>1799297</v>
      </c>
      <c r="F2" s="27" t="s">
        <v>11</v>
      </c>
    </row>
    <row r="3" spans="1:6" ht="15" customHeight="1" x14ac:dyDescent="0.25">
      <c r="A3" s="28"/>
      <c r="B3" s="4" t="s">
        <v>114</v>
      </c>
      <c r="C3" s="4">
        <v>2019</v>
      </c>
      <c r="D3" s="4">
        <v>2019</v>
      </c>
      <c r="E3" s="9">
        <v>1799297</v>
      </c>
      <c r="F3" s="29" t="s">
        <v>11</v>
      </c>
    </row>
    <row r="4" spans="1:6" ht="15" customHeight="1" x14ac:dyDescent="0.25">
      <c r="A4" s="28"/>
      <c r="B4" s="4" t="s">
        <v>114</v>
      </c>
      <c r="C4" s="4">
        <v>2019</v>
      </c>
      <c r="D4" s="4">
        <v>2019</v>
      </c>
      <c r="E4" s="9">
        <v>1799297</v>
      </c>
      <c r="F4" s="29" t="s">
        <v>11</v>
      </c>
    </row>
    <row r="5" spans="1:6" ht="15" customHeight="1" x14ac:dyDescent="0.25">
      <c r="A5" s="28"/>
      <c r="B5" s="4" t="s">
        <v>114</v>
      </c>
      <c r="C5" s="4">
        <v>2019</v>
      </c>
      <c r="D5" s="4">
        <v>2019</v>
      </c>
      <c r="E5" s="9">
        <v>1799297</v>
      </c>
      <c r="F5" s="29" t="s">
        <v>11</v>
      </c>
    </row>
    <row r="6" spans="1:6" ht="15" customHeight="1" x14ac:dyDescent="0.25">
      <c r="A6" s="28"/>
      <c r="B6" s="4" t="s">
        <v>114</v>
      </c>
      <c r="C6" s="4">
        <v>2019</v>
      </c>
      <c r="D6" s="4">
        <v>2019</v>
      </c>
      <c r="E6" s="9">
        <v>1799297</v>
      </c>
      <c r="F6" s="29" t="s">
        <v>11</v>
      </c>
    </row>
    <row r="7" spans="1:6" ht="15" customHeight="1" x14ac:dyDescent="0.25">
      <c r="A7" s="28"/>
      <c r="B7" s="4" t="s">
        <v>114</v>
      </c>
      <c r="C7" s="4">
        <v>2019</v>
      </c>
      <c r="D7" s="4">
        <v>2019</v>
      </c>
      <c r="E7" s="9">
        <v>1799297</v>
      </c>
      <c r="F7" s="29" t="s">
        <v>11</v>
      </c>
    </row>
    <row r="8" spans="1:6" ht="15" customHeight="1" x14ac:dyDescent="0.25">
      <c r="A8" s="28"/>
      <c r="B8" s="4" t="s">
        <v>4</v>
      </c>
      <c r="C8" s="4">
        <v>2012</v>
      </c>
      <c r="D8" s="4">
        <v>2013</v>
      </c>
      <c r="E8" s="9">
        <v>3866153</v>
      </c>
      <c r="F8" s="30" t="s">
        <v>10</v>
      </c>
    </row>
    <row r="9" spans="1:6" ht="15" customHeight="1" x14ac:dyDescent="0.25">
      <c r="A9" s="28"/>
      <c r="B9" s="4" t="s">
        <v>4</v>
      </c>
      <c r="C9" s="4">
        <v>2012</v>
      </c>
      <c r="D9" s="4">
        <v>2013</v>
      </c>
      <c r="E9" s="9">
        <v>3866153</v>
      </c>
      <c r="F9" s="30" t="s">
        <v>10</v>
      </c>
    </row>
    <row r="10" spans="1:6" ht="15" customHeight="1" x14ac:dyDescent="0.25">
      <c r="A10" s="28"/>
      <c r="B10" s="14" t="s">
        <v>4</v>
      </c>
      <c r="C10" s="4">
        <v>2012</v>
      </c>
      <c r="D10" s="4">
        <v>2013</v>
      </c>
      <c r="E10" s="9">
        <v>3866153</v>
      </c>
      <c r="F10" s="30" t="s">
        <v>10</v>
      </c>
    </row>
    <row r="11" spans="1:6" ht="15" customHeight="1" x14ac:dyDescent="0.25">
      <c r="A11" s="28"/>
      <c r="B11" s="4" t="s">
        <v>4</v>
      </c>
      <c r="C11" s="4">
        <v>2012</v>
      </c>
      <c r="D11" s="4">
        <v>2013</v>
      </c>
      <c r="E11" s="9">
        <v>3866153</v>
      </c>
      <c r="F11" s="30" t="s">
        <v>10</v>
      </c>
    </row>
    <row r="12" spans="1:6" ht="15" customHeight="1" x14ac:dyDescent="0.25">
      <c r="A12" s="28"/>
      <c r="B12" s="4" t="s">
        <v>4</v>
      </c>
      <c r="C12" s="4">
        <v>2012</v>
      </c>
      <c r="D12" s="4">
        <v>2013</v>
      </c>
      <c r="E12" s="9">
        <v>3866153</v>
      </c>
      <c r="F12" s="30" t="s">
        <v>10</v>
      </c>
    </row>
    <row r="13" spans="1:6" ht="15" customHeight="1" x14ac:dyDescent="0.25">
      <c r="A13" s="28"/>
      <c r="B13" s="4" t="s">
        <v>4</v>
      </c>
      <c r="C13" s="4">
        <v>2012</v>
      </c>
      <c r="D13" s="4">
        <v>2013</v>
      </c>
      <c r="E13" s="9">
        <v>3866153</v>
      </c>
      <c r="F13" s="30" t="s">
        <v>10</v>
      </c>
    </row>
    <row r="14" spans="1:6" ht="15" customHeight="1" x14ac:dyDescent="0.25">
      <c r="A14" s="28"/>
      <c r="B14" s="4" t="s">
        <v>4</v>
      </c>
      <c r="C14" s="4">
        <v>2012</v>
      </c>
      <c r="D14" s="4">
        <v>2013</v>
      </c>
      <c r="E14" s="9">
        <v>3866153</v>
      </c>
      <c r="F14" s="30" t="s">
        <v>10</v>
      </c>
    </row>
    <row r="15" spans="1:6" ht="15" customHeight="1" x14ac:dyDescent="0.25">
      <c r="A15" s="28"/>
      <c r="B15" s="4" t="s">
        <v>4</v>
      </c>
      <c r="C15" s="4">
        <v>2012</v>
      </c>
      <c r="D15" s="4">
        <v>2013</v>
      </c>
      <c r="E15" s="9">
        <v>3866153</v>
      </c>
      <c r="F15" s="30" t="s">
        <v>10</v>
      </c>
    </row>
    <row r="16" spans="1:6" ht="15" customHeight="1" x14ac:dyDescent="0.25">
      <c r="A16" s="28"/>
      <c r="B16" s="4" t="s">
        <v>5</v>
      </c>
      <c r="C16" s="4">
        <v>2006</v>
      </c>
      <c r="D16" s="4">
        <v>2006</v>
      </c>
      <c r="E16" s="9">
        <v>3509569.57</v>
      </c>
      <c r="F16" s="30" t="s">
        <v>10</v>
      </c>
    </row>
    <row r="17" spans="1:7" ht="15" customHeight="1" x14ac:dyDescent="0.25">
      <c r="A17" s="28"/>
      <c r="B17" s="4" t="s">
        <v>6</v>
      </c>
      <c r="C17" s="4">
        <v>2007</v>
      </c>
      <c r="D17" s="4">
        <v>2008</v>
      </c>
      <c r="E17" s="9">
        <v>2594941.44</v>
      </c>
      <c r="F17" s="30" t="s">
        <v>10</v>
      </c>
    </row>
    <row r="18" spans="1:7" ht="15" customHeight="1" x14ac:dyDescent="0.25">
      <c r="A18" s="28"/>
      <c r="B18" s="4" t="s">
        <v>6</v>
      </c>
      <c r="C18" s="4">
        <v>2007</v>
      </c>
      <c r="D18" s="4">
        <v>2008</v>
      </c>
      <c r="E18" s="9">
        <v>2594941.44</v>
      </c>
      <c r="F18" s="30" t="s">
        <v>10</v>
      </c>
    </row>
    <row r="19" spans="1:7" ht="15" customHeight="1" x14ac:dyDescent="0.25">
      <c r="A19" s="28"/>
      <c r="B19" s="4" t="s">
        <v>7</v>
      </c>
      <c r="C19" s="4">
        <v>2007</v>
      </c>
      <c r="D19" s="4">
        <v>2008</v>
      </c>
      <c r="E19" s="9">
        <v>2967838.22</v>
      </c>
      <c r="F19" s="30" t="s">
        <v>10</v>
      </c>
    </row>
    <row r="20" spans="1:7" ht="15" customHeight="1" thickBot="1" x14ac:dyDescent="0.3">
      <c r="A20" s="31"/>
      <c r="B20" s="32" t="s">
        <v>8</v>
      </c>
      <c r="C20" s="32">
        <v>2006</v>
      </c>
      <c r="D20" s="32">
        <v>2016</v>
      </c>
      <c r="E20" s="33">
        <v>307500</v>
      </c>
      <c r="F20" s="34" t="s">
        <v>10</v>
      </c>
    </row>
    <row r="21" spans="1:7" x14ac:dyDescent="0.25">
      <c r="A21" s="35" t="s">
        <v>56</v>
      </c>
      <c r="B21" s="25" t="s">
        <v>4</v>
      </c>
      <c r="C21" s="25">
        <v>2011</v>
      </c>
      <c r="D21" s="25">
        <v>2012</v>
      </c>
      <c r="E21" s="26">
        <v>464113</v>
      </c>
      <c r="F21" s="27" t="s">
        <v>11</v>
      </c>
    </row>
    <row r="22" spans="1:7" x14ac:dyDescent="0.25">
      <c r="A22" s="28"/>
      <c r="B22" s="4" t="s">
        <v>4</v>
      </c>
      <c r="C22" s="4">
        <v>2011</v>
      </c>
      <c r="D22" s="4">
        <v>2012</v>
      </c>
      <c r="E22" s="9">
        <v>464113</v>
      </c>
      <c r="F22" s="29" t="s">
        <v>11</v>
      </c>
    </row>
    <row r="23" spans="1:7" x14ac:dyDescent="0.25">
      <c r="A23" s="28"/>
      <c r="B23" s="4" t="s">
        <v>57</v>
      </c>
      <c r="C23" s="4">
        <v>2009</v>
      </c>
      <c r="D23" s="4">
        <v>2010</v>
      </c>
      <c r="E23" s="11" t="s">
        <v>10</v>
      </c>
      <c r="F23" s="29" t="s">
        <v>17</v>
      </c>
    </row>
    <row r="24" spans="1:7" x14ac:dyDescent="0.25">
      <c r="A24" s="28"/>
      <c r="B24" s="4" t="s">
        <v>58</v>
      </c>
      <c r="C24" s="4">
        <v>2002</v>
      </c>
      <c r="D24" s="4">
        <v>2010</v>
      </c>
      <c r="E24" s="9">
        <v>398120</v>
      </c>
      <c r="F24" s="29" t="s">
        <v>154</v>
      </c>
    </row>
    <row r="25" spans="1:7" x14ac:dyDescent="0.25">
      <c r="A25" s="28"/>
      <c r="B25" s="4" t="s">
        <v>13</v>
      </c>
      <c r="C25" s="4">
        <v>2016</v>
      </c>
      <c r="D25" s="4">
        <v>2017</v>
      </c>
      <c r="E25" s="9">
        <v>607920</v>
      </c>
      <c r="F25" s="29" t="s">
        <v>17</v>
      </c>
    </row>
    <row r="26" spans="1:7" x14ac:dyDescent="0.25">
      <c r="A26" s="28"/>
      <c r="B26" s="4" t="s">
        <v>13</v>
      </c>
      <c r="C26" s="4">
        <v>2004</v>
      </c>
      <c r="D26" s="4">
        <v>2004</v>
      </c>
      <c r="E26" s="9">
        <v>332047</v>
      </c>
      <c r="F26" s="29" t="s">
        <v>154</v>
      </c>
      <c r="G26" s="3"/>
    </row>
    <row r="27" spans="1:7" ht="15.75" thickBot="1" x14ac:dyDescent="0.3">
      <c r="A27" s="31"/>
      <c r="B27" s="32" t="s">
        <v>59</v>
      </c>
      <c r="C27" s="32">
        <v>2017</v>
      </c>
      <c r="D27" s="32">
        <v>2018</v>
      </c>
      <c r="E27" s="33">
        <v>920420</v>
      </c>
      <c r="F27" s="40" t="s">
        <v>154</v>
      </c>
      <c r="G27" s="3"/>
    </row>
    <row r="28" spans="1:7" x14ac:dyDescent="0.25">
      <c r="A28" s="41" t="s">
        <v>144</v>
      </c>
      <c r="B28" s="42" t="s">
        <v>4</v>
      </c>
      <c r="C28" s="43">
        <v>2012</v>
      </c>
      <c r="D28" s="44" t="s">
        <v>10</v>
      </c>
      <c r="E28" s="45">
        <v>2855999</v>
      </c>
      <c r="F28" s="46" t="s">
        <v>10</v>
      </c>
      <c r="G28" s="3"/>
    </row>
    <row r="29" spans="1:7" x14ac:dyDescent="0.25">
      <c r="A29" s="47"/>
      <c r="B29" s="6" t="s">
        <v>4</v>
      </c>
      <c r="C29" s="7">
        <v>2012</v>
      </c>
      <c r="D29" s="8" t="s">
        <v>10</v>
      </c>
      <c r="E29" s="10">
        <v>2855999</v>
      </c>
      <c r="F29" s="30" t="s">
        <v>10</v>
      </c>
      <c r="G29" s="3"/>
    </row>
    <row r="30" spans="1:7" x14ac:dyDescent="0.25">
      <c r="A30" s="47"/>
      <c r="B30" s="6" t="s">
        <v>4</v>
      </c>
      <c r="C30" s="7">
        <v>2012</v>
      </c>
      <c r="D30" s="8" t="s">
        <v>10</v>
      </c>
      <c r="E30" s="10">
        <v>2855999</v>
      </c>
      <c r="F30" s="30" t="s">
        <v>10</v>
      </c>
      <c r="G30" s="3"/>
    </row>
    <row r="31" spans="1:7" x14ac:dyDescent="0.25">
      <c r="A31" s="47"/>
      <c r="B31" s="6" t="s">
        <v>7</v>
      </c>
      <c r="C31" s="7">
        <v>2007</v>
      </c>
      <c r="D31" s="8" t="s">
        <v>10</v>
      </c>
      <c r="E31" s="10">
        <v>1919097</v>
      </c>
      <c r="F31" s="30" t="s">
        <v>10</v>
      </c>
      <c r="G31" s="3"/>
    </row>
    <row r="32" spans="1:7" x14ac:dyDescent="0.25">
      <c r="A32" s="47"/>
      <c r="B32" s="6" t="s">
        <v>5</v>
      </c>
      <c r="C32" s="7">
        <v>2006</v>
      </c>
      <c r="D32" s="8" t="s">
        <v>10</v>
      </c>
      <c r="E32" s="10">
        <v>1919097</v>
      </c>
      <c r="F32" s="30" t="s">
        <v>10</v>
      </c>
      <c r="G32" s="3"/>
    </row>
    <row r="33" spans="1:6" x14ac:dyDescent="0.25">
      <c r="A33" s="47"/>
      <c r="B33" s="6" t="s">
        <v>18</v>
      </c>
      <c r="C33" s="7">
        <v>2005</v>
      </c>
      <c r="D33" s="8" t="s">
        <v>10</v>
      </c>
      <c r="E33" s="10">
        <v>3740465</v>
      </c>
      <c r="F33" s="30" t="s">
        <v>10</v>
      </c>
    </row>
    <row r="34" spans="1:6" ht="15.75" thickBot="1" x14ac:dyDescent="0.3">
      <c r="A34" s="48"/>
      <c r="B34" s="36" t="s">
        <v>143</v>
      </c>
      <c r="C34" s="37">
        <v>2018</v>
      </c>
      <c r="D34" s="38" t="s">
        <v>10</v>
      </c>
      <c r="E34" s="39">
        <v>1398300</v>
      </c>
      <c r="F34" s="34" t="s">
        <v>10</v>
      </c>
    </row>
    <row r="35" spans="1:6" x14ac:dyDescent="0.25">
      <c r="A35" s="35" t="s">
        <v>31</v>
      </c>
      <c r="B35" s="25" t="s">
        <v>151</v>
      </c>
      <c r="C35" s="25">
        <v>1994</v>
      </c>
      <c r="D35" s="25">
        <v>1994</v>
      </c>
      <c r="E35" s="26">
        <v>2646243</v>
      </c>
      <c r="F35" s="27" t="s">
        <v>154</v>
      </c>
    </row>
    <row r="36" spans="1:6" x14ac:dyDescent="0.25">
      <c r="A36" s="28"/>
      <c r="B36" s="4" t="s">
        <v>32</v>
      </c>
      <c r="C36" s="4">
        <v>2002</v>
      </c>
      <c r="D36" s="4">
        <v>2002</v>
      </c>
      <c r="E36" s="9">
        <v>2876785</v>
      </c>
      <c r="F36" s="29" t="s">
        <v>154</v>
      </c>
    </row>
    <row r="37" spans="1:6" x14ac:dyDescent="0.25">
      <c r="A37" s="28"/>
      <c r="B37" s="4" t="s">
        <v>33</v>
      </c>
      <c r="C37" s="4">
        <v>2010</v>
      </c>
      <c r="D37" s="4">
        <v>2013</v>
      </c>
      <c r="E37" s="9">
        <v>605640</v>
      </c>
      <c r="F37" s="29" t="s">
        <v>17</v>
      </c>
    </row>
    <row r="38" spans="1:6" x14ac:dyDescent="0.25">
      <c r="A38" s="28"/>
      <c r="B38" s="4" t="s">
        <v>34</v>
      </c>
      <c r="C38" s="4">
        <v>2012</v>
      </c>
      <c r="D38" s="4">
        <v>2012</v>
      </c>
      <c r="E38" s="9">
        <v>1026600</v>
      </c>
      <c r="F38" s="29" t="s">
        <v>17</v>
      </c>
    </row>
    <row r="39" spans="1:6" x14ac:dyDescent="0.25">
      <c r="A39" s="28"/>
      <c r="B39" s="4" t="s">
        <v>4</v>
      </c>
      <c r="C39" s="4">
        <v>2012</v>
      </c>
      <c r="D39" s="4">
        <v>2012</v>
      </c>
      <c r="E39" s="9">
        <v>3866153</v>
      </c>
      <c r="F39" s="29" t="s">
        <v>154</v>
      </c>
    </row>
    <row r="40" spans="1:6" ht="15.75" thickBot="1" x14ac:dyDescent="0.3">
      <c r="A40" s="31"/>
      <c r="B40" s="32" t="s">
        <v>4</v>
      </c>
      <c r="C40" s="32">
        <v>2012</v>
      </c>
      <c r="D40" s="32">
        <v>2012</v>
      </c>
      <c r="E40" s="33">
        <v>3866153</v>
      </c>
      <c r="F40" s="40" t="s">
        <v>154</v>
      </c>
    </row>
    <row r="41" spans="1:6" x14ac:dyDescent="0.25">
      <c r="A41" s="35" t="s">
        <v>44</v>
      </c>
      <c r="B41" s="25" t="s">
        <v>114</v>
      </c>
      <c r="C41" s="25">
        <v>2019</v>
      </c>
      <c r="D41" s="25">
        <v>2019</v>
      </c>
      <c r="E41" s="26">
        <v>1799297</v>
      </c>
      <c r="F41" s="27" t="s">
        <v>11</v>
      </c>
    </row>
    <row r="42" spans="1:6" x14ac:dyDescent="0.25">
      <c r="A42" s="28"/>
      <c r="B42" s="4" t="s">
        <v>5</v>
      </c>
      <c r="C42" s="4">
        <v>2006</v>
      </c>
      <c r="D42" s="4">
        <v>2006</v>
      </c>
      <c r="E42" s="11" t="s">
        <v>10</v>
      </c>
      <c r="F42" s="29" t="s">
        <v>11</v>
      </c>
    </row>
    <row r="43" spans="1:6" x14ac:dyDescent="0.25">
      <c r="A43" s="28"/>
      <c r="B43" s="4" t="s">
        <v>160</v>
      </c>
      <c r="C43" s="4">
        <v>2001</v>
      </c>
      <c r="D43" s="4">
        <v>2001</v>
      </c>
      <c r="E43" s="11" t="s">
        <v>10</v>
      </c>
      <c r="F43" s="29" t="s">
        <v>45</v>
      </c>
    </row>
    <row r="44" spans="1:6" x14ac:dyDescent="0.25">
      <c r="A44" s="28"/>
      <c r="B44" s="4" t="s">
        <v>4</v>
      </c>
      <c r="C44" s="4">
        <v>2012</v>
      </c>
      <c r="D44" s="4">
        <v>2012</v>
      </c>
      <c r="E44" s="11" t="s">
        <v>10</v>
      </c>
      <c r="F44" s="29" t="s">
        <v>11</v>
      </c>
    </row>
    <row r="45" spans="1:6" x14ac:dyDescent="0.25">
      <c r="A45" s="28"/>
      <c r="B45" s="4" t="s">
        <v>46</v>
      </c>
      <c r="C45" s="4">
        <v>2009</v>
      </c>
      <c r="D45" s="4">
        <v>2015</v>
      </c>
      <c r="E45" s="11" t="s">
        <v>10</v>
      </c>
      <c r="F45" s="29" t="s">
        <v>47</v>
      </c>
    </row>
    <row r="46" spans="1:6" ht="15.75" thickBot="1" x14ac:dyDescent="0.3">
      <c r="A46" s="31"/>
      <c r="B46" s="32" t="s">
        <v>48</v>
      </c>
      <c r="C46" s="32">
        <v>2005</v>
      </c>
      <c r="D46" s="32">
        <v>2015</v>
      </c>
      <c r="E46" s="49" t="s">
        <v>10</v>
      </c>
      <c r="F46" s="40" t="s">
        <v>47</v>
      </c>
    </row>
    <row r="47" spans="1:6" x14ac:dyDescent="0.25">
      <c r="A47" s="35" t="s">
        <v>72</v>
      </c>
      <c r="B47" s="25" t="s">
        <v>5</v>
      </c>
      <c r="C47" s="25">
        <v>2009</v>
      </c>
      <c r="D47" s="25">
        <v>2009</v>
      </c>
      <c r="E47" s="26">
        <v>2778515</v>
      </c>
      <c r="F47" s="46" t="s">
        <v>10</v>
      </c>
    </row>
    <row r="48" spans="1:6" x14ac:dyDescent="0.25">
      <c r="A48" s="28"/>
      <c r="B48" s="4" t="s">
        <v>160</v>
      </c>
      <c r="C48" s="4">
        <v>2001</v>
      </c>
      <c r="D48" s="4">
        <v>2002</v>
      </c>
      <c r="E48" s="9">
        <v>3565735</v>
      </c>
      <c r="F48" s="30" t="s">
        <v>10</v>
      </c>
    </row>
    <row r="49" spans="1:6" x14ac:dyDescent="0.25">
      <c r="A49" s="28"/>
      <c r="B49" s="4" t="s">
        <v>73</v>
      </c>
      <c r="C49" s="4">
        <v>1990</v>
      </c>
      <c r="D49" s="4">
        <v>1991</v>
      </c>
      <c r="E49" s="9">
        <v>1837117</v>
      </c>
      <c r="F49" s="30" t="s">
        <v>10</v>
      </c>
    </row>
    <row r="50" spans="1:6" x14ac:dyDescent="0.25">
      <c r="A50" s="28"/>
      <c r="B50" s="4" t="s">
        <v>74</v>
      </c>
      <c r="C50" s="4">
        <v>2018</v>
      </c>
      <c r="D50" s="4">
        <v>2018</v>
      </c>
      <c r="E50" s="9">
        <v>1225525</v>
      </c>
      <c r="F50" s="30" t="s">
        <v>10</v>
      </c>
    </row>
    <row r="51" spans="1:6" x14ac:dyDescent="0.25">
      <c r="A51" s="28"/>
      <c r="B51" s="4" t="s">
        <v>74</v>
      </c>
      <c r="C51" s="4">
        <v>2018</v>
      </c>
      <c r="D51" s="4">
        <v>2018</v>
      </c>
      <c r="E51" s="9">
        <v>1225525</v>
      </c>
      <c r="F51" s="30" t="s">
        <v>10</v>
      </c>
    </row>
    <row r="52" spans="1:6" ht="15.75" thickBot="1" x14ac:dyDescent="0.3">
      <c r="A52" s="31"/>
      <c r="B52" s="32" t="s">
        <v>5</v>
      </c>
      <c r="C52" s="32">
        <v>2004</v>
      </c>
      <c r="D52" s="32">
        <v>2004</v>
      </c>
      <c r="E52" s="33">
        <v>2461842</v>
      </c>
      <c r="F52" s="34" t="s">
        <v>10</v>
      </c>
    </row>
    <row r="53" spans="1:6" x14ac:dyDescent="0.25">
      <c r="A53" s="35" t="s">
        <v>81</v>
      </c>
      <c r="B53" s="50" t="s">
        <v>4</v>
      </c>
      <c r="C53" s="51">
        <v>2013</v>
      </c>
      <c r="D53" s="51">
        <v>2013</v>
      </c>
      <c r="E53" s="52">
        <v>3866153</v>
      </c>
      <c r="F53" s="53" t="s">
        <v>17</v>
      </c>
    </row>
    <row r="54" spans="1:6" x14ac:dyDescent="0.25">
      <c r="A54" s="28"/>
      <c r="B54" s="15" t="s">
        <v>4</v>
      </c>
      <c r="C54" s="17">
        <v>2013</v>
      </c>
      <c r="D54" s="17">
        <v>2013</v>
      </c>
      <c r="E54" s="16">
        <v>3866153</v>
      </c>
      <c r="F54" s="54" t="s">
        <v>17</v>
      </c>
    </row>
    <row r="55" spans="1:6" x14ac:dyDescent="0.25">
      <c r="A55" s="28"/>
      <c r="B55" s="15" t="s">
        <v>7</v>
      </c>
      <c r="C55" s="17">
        <v>2014</v>
      </c>
      <c r="D55" s="17">
        <v>2014</v>
      </c>
      <c r="E55" s="16">
        <v>3646000</v>
      </c>
      <c r="F55" s="54" t="s">
        <v>17</v>
      </c>
    </row>
    <row r="56" spans="1:6" x14ac:dyDescent="0.25">
      <c r="A56" s="28"/>
      <c r="B56" s="15" t="s">
        <v>7</v>
      </c>
      <c r="C56" s="17">
        <v>2014</v>
      </c>
      <c r="D56" s="17">
        <v>2014</v>
      </c>
      <c r="E56" s="16">
        <v>3646000</v>
      </c>
      <c r="F56" s="54" t="s">
        <v>17</v>
      </c>
    </row>
    <row r="57" spans="1:6" x14ac:dyDescent="0.25">
      <c r="A57" s="28"/>
      <c r="B57" s="15" t="s">
        <v>165</v>
      </c>
      <c r="C57" s="17">
        <v>2016</v>
      </c>
      <c r="D57" s="17">
        <v>2016</v>
      </c>
      <c r="E57" s="16" t="s">
        <v>10</v>
      </c>
      <c r="F57" s="54" t="s">
        <v>11</v>
      </c>
    </row>
    <row r="58" spans="1:6" ht="15.75" thickBot="1" x14ac:dyDescent="0.3">
      <c r="A58" s="31"/>
      <c r="B58" s="55" t="s">
        <v>165</v>
      </c>
      <c r="C58" s="56">
        <v>2016</v>
      </c>
      <c r="D58" s="56">
        <v>2016</v>
      </c>
      <c r="E58" s="57" t="s">
        <v>10</v>
      </c>
      <c r="F58" s="58" t="s">
        <v>11</v>
      </c>
    </row>
    <row r="59" spans="1:6" x14ac:dyDescent="0.25">
      <c r="A59" s="41" t="s">
        <v>148</v>
      </c>
      <c r="B59" s="25" t="s">
        <v>4</v>
      </c>
      <c r="C59" s="25">
        <v>2016</v>
      </c>
      <c r="D59" s="25">
        <v>2017</v>
      </c>
      <c r="E59" s="26">
        <v>3481000</v>
      </c>
      <c r="F59" s="27" t="s">
        <v>17</v>
      </c>
    </row>
    <row r="60" spans="1:6" x14ac:dyDescent="0.25">
      <c r="A60" s="28"/>
      <c r="B60" s="4" t="s">
        <v>4</v>
      </c>
      <c r="C60" s="4">
        <v>2012</v>
      </c>
      <c r="D60" s="4">
        <v>2013</v>
      </c>
      <c r="E60" s="11" t="s">
        <v>10</v>
      </c>
      <c r="F60" s="29" t="s">
        <v>11</v>
      </c>
    </row>
    <row r="61" spans="1:6" x14ac:dyDescent="0.25">
      <c r="A61" s="28"/>
      <c r="B61" s="4" t="s">
        <v>4</v>
      </c>
      <c r="C61" s="4">
        <v>2012</v>
      </c>
      <c r="D61" s="4">
        <v>2013</v>
      </c>
      <c r="E61" s="11" t="s">
        <v>10</v>
      </c>
      <c r="F61" s="29" t="s">
        <v>11</v>
      </c>
    </row>
    <row r="62" spans="1:6" x14ac:dyDescent="0.25">
      <c r="A62" s="28"/>
      <c r="B62" s="4" t="s">
        <v>12</v>
      </c>
      <c r="C62" s="4">
        <v>1997</v>
      </c>
      <c r="D62" s="4">
        <v>1998</v>
      </c>
      <c r="E62" s="11" t="s">
        <v>10</v>
      </c>
      <c r="F62" s="29" t="s">
        <v>11</v>
      </c>
    </row>
    <row r="63" spans="1:6" ht="15.75" thickBot="1" x14ac:dyDescent="0.3">
      <c r="A63" s="31"/>
      <c r="B63" s="32" t="s">
        <v>13</v>
      </c>
      <c r="C63" s="32">
        <v>2006</v>
      </c>
      <c r="D63" s="32">
        <v>2007</v>
      </c>
      <c r="E63" s="49" t="s">
        <v>10</v>
      </c>
      <c r="F63" s="40" t="s">
        <v>113</v>
      </c>
    </row>
    <row r="64" spans="1:6" x14ac:dyDescent="0.25">
      <c r="A64" s="41" t="s">
        <v>149</v>
      </c>
      <c r="B64" s="25" t="s">
        <v>15</v>
      </c>
      <c r="C64" s="25">
        <v>2012</v>
      </c>
      <c r="D64" s="25">
        <v>2012</v>
      </c>
      <c r="E64" s="26">
        <v>3928119</v>
      </c>
      <c r="F64" s="27" t="s">
        <v>11</v>
      </c>
    </row>
    <row r="65" spans="1:6" x14ac:dyDescent="0.25">
      <c r="A65" s="28"/>
      <c r="B65" s="4" t="s">
        <v>15</v>
      </c>
      <c r="C65" s="4">
        <v>2012</v>
      </c>
      <c r="D65" s="4">
        <v>2012</v>
      </c>
      <c r="E65" s="9">
        <v>3928119</v>
      </c>
      <c r="F65" s="29" t="s">
        <v>11</v>
      </c>
    </row>
    <row r="66" spans="1:6" x14ac:dyDescent="0.25">
      <c r="A66" s="28"/>
      <c r="B66" s="4" t="s">
        <v>15</v>
      </c>
      <c r="C66" s="4">
        <v>2012</v>
      </c>
      <c r="D66" s="4">
        <v>2012</v>
      </c>
      <c r="E66" s="9">
        <v>3928119</v>
      </c>
      <c r="F66" s="29" t="s">
        <v>11</v>
      </c>
    </row>
    <row r="67" spans="1:6" x14ac:dyDescent="0.25">
      <c r="A67" s="28"/>
      <c r="B67" s="4" t="s">
        <v>16</v>
      </c>
      <c r="C67" s="4">
        <v>2011</v>
      </c>
      <c r="D67" s="4">
        <v>2011</v>
      </c>
      <c r="E67" s="9">
        <v>1060524</v>
      </c>
      <c r="F67" s="29" t="s">
        <v>17</v>
      </c>
    </row>
    <row r="68" spans="1:6" ht="15.75" thickBot="1" x14ac:dyDescent="0.3">
      <c r="A68" s="31"/>
      <c r="B68" s="32" t="s">
        <v>18</v>
      </c>
      <c r="C68" s="32">
        <v>2009</v>
      </c>
      <c r="D68" s="32">
        <v>2009</v>
      </c>
      <c r="E68" s="33">
        <v>525871</v>
      </c>
      <c r="F68" s="40" t="s">
        <v>19</v>
      </c>
    </row>
    <row r="69" spans="1:6" x14ac:dyDescent="0.25">
      <c r="A69" s="35" t="s">
        <v>38</v>
      </c>
      <c r="B69" s="25" t="s">
        <v>39</v>
      </c>
      <c r="C69" s="25">
        <v>2012</v>
      </c>
      <c r="D69" s="25">
        <v>2012</v>
      </c>
      <c r="E69" s="26">
        <v>1042013</v>
      </c>
      <c r="F69" s="27" t="s">
        <v>17</v>
      </c>
    </row>
    <row r="70" spans="1:6" x14ac:dyDescent="0.25">
      <c r="A70" s="28"/>
      <c r="B70" s="4" t="s">
        <v>39</v>
      </c>
      <c r="C70" s="4">
        <v>2012</v>
      </c>
      <c r="D70" s="4">
        <v>2013</v>
      </c>
      <c r="E70" s="9">
        <v>1042013</v>
      </c>
      <c r="F70" s="29" t="s">
        <v>17</v>
      </c>
    </row>
    <row r="71" spans="1:6" x14ac:dyDescent="0.25">
      <c r="A71" s="28"/>
      <c r="B71" s="4" t="s">
        <v>40</v>
      </c>
      <c r="C71" s="4">
        <v>2012</v>
      </c>
      <c r="D71" s="4">
        <v>2012</v>
      </c>
      <c r="E71" s="9">
        <v>3938229</v>
      </c>
      <c r="F71" s="29" t="s">
        <v>17</v>
      </c>
    </row>
    <row r="72" spans="1:6" x14ac:dyDescent="0.25">
      <c r="A72" s="28"/>
      <c r="B72" s="4" t="s">
        <v>40</v>
      </c>
      <c r="C72" s="4">
        <v>2012</v>
      </c>
      <c r="D72" s="4">
        <v>2012</v>
      </c>
      <c r="E72" s="9">
        <v>3938229</v>
      </c>
      <c r="F72" s="29" t="s">
        <v>17</v>
      </c>
    </row>
    <row r="73" spans="1:6" ht="15.75" thickBot="1" x14ac:dyDescent="0.3">
      <c r="A73" s="31"/>
      <c r="B73" s="32" t="s">
        <v>40</v>
      </c>
      <c r="C73" s="32">
        <v>2012</v>
      </c>
      <c r="D73" s="32">
        <v>2012</v>
      </c>
      <c r="E73" s="33">
        <v>3938229</v>
      </c>
      <c r="F73" s="40" t="s">
        <v>17</v>
      </c>
    </row>
    <row r="74" spans="1:6" x14ac:dyDescent="0.25">
      <c r="A74" s="35" t="s">
        <v>41</v>
      </c>
      <c r="B74" s="25" t="s">
        <v>114</v>
      </c>
      <c r="C74" s="25">
        <v>2019</v>
      </c>
      <c r="D74" s="25">
        <v>2019</v>
      </c>
      <c r="E74" s="26">
        <v>1799297</v>
      </c>
      <c r="F74" s="27" t="s">
        <v>11</v>
      </c>
    </row>
    <row r="75" spans="1:6" x14ac:dyDescent="0.25">
      <c r="A75" s="28"/>
      <c r="B75" s="4" t="s">
        <v>8</v>
      </c>
      <c r="C75" s="4">
        <v>1996</v>
      </c>
      <c r="D75" s="4">
        <v>2006</v>
      </c>
      <c r="E75" s="11" t="s">
        <v>10</v>
      </c>
      <c r="F75" s="29" t="s">
        <v>42</v>
      </c>
    </row>
    <row r="76" spans="1:6" x14ac:dyDescent="0.25">
      <c r="A76" s="28"/>
      <c r="B76" s="4" t="s">
        <v>43</v>
      </c>
      <c r="C76" s="4">
        <v>2008</v>
      </c>
      <c r="D76" s="4">
        <v>2008</v>
      </c>
      <c r="E76" s="11" t="s">
        <v>10</v>
      </c>
      <c r="F76" s="29" t="s">
        <v>17</v>
      </c>
    </row>
    <row r="77" spans="1:6" x14ac:dyDescent="0.25">
      <c r="A77" s="28"/>
      <c r="B77" s="4" t="s">
        <v>40</v>
      </c>
      <c r="C77" s="4">
        <v>2012</v>
      </c>
      <c r="D77" s="4">
        <v>2012</v>
      </c>
      <c r="E77" s="11" t="s">
        <v>10</v>
      </c>
      <c r="F77" s="29" t="s">
        <v>11</v>
      </c>
    </row>
    <row r="78" spans="1:6" ht="15.75" thickBot="1" x14ac:dyDescent="0.3">
      <c r="A78" s="31"/>
      <c r="B78" s="32" t="s">
        <v>6</v>
      </c>
      <c r="C78" s="32">
        <v>2002</v>
      </c>
      <c r="D78" s="32">
        <v>2001</v>
      </c>
      <c r="E78" s="49" t="s">
        <v>10</v>
      </c>
      <c r="F78" s="40" t="s">
        <v>45</v>
      </c>
    </row>
    <row r="79" spans="1:6" x14ac:dyDescent="0.25">
      <c r="A79" s="35" t="s">
        <v>60</v>
      </c>
      <c r="B79" s="25" t="s">
        <v>4</v>
      </c>
      <c r="C79" s="25">
        <v>2012</v>
      </c>
      <c r="D79" s="25">
        <v>2012</v>
      </c>
      <c r="E79" s="26">
        <v>3866153</v>
      </c>
      <c r="F79" s="59" t="s">
        <v>10</v>
      </c>
    </row>
    <row r="80" spans="1:6" x14ac:dyDescent="0.25">
      <c r="A80" s="28"/>
      <c r="B80" s="4" t="s">
        <v>160</v>
      </c>
      <c r="C80" s="4">
        <v>2007</v>
      </c>
      <c r="D80" s="4">
        <v>2008</v>
      </c>
      <c r="E80" s="9">
        <v>1956206</v>
      </c>
      <c r="F80" s="60" t="s">
        <v>10</v>
      </c>
    </row>
    <row r="81" spans="1:6" x14ac:dyDescent="0.25">
      <c r="A81" s="28"/>
      <c r="B81" s="4" t="s">
        <v>61</v>
      </c>
      <c r="C81" s="4">
        <v>1993</v>
      </c>
      <c r="D81" s="4">
        <v>1993</v>
      </c>
      <c r="E81" s="9">
        <v>1139641</v>
      </c>
      <c r="F81" s="60" t="s">
        <v>10</v>
      </c>
    </row>
    <row r="82" spans="1:6" x14ac:dyDescent="0.25">
      <c r="A82" s="28"/>
      <c r="B82" s="4" t="s">
        <v>13</v>
      </c>
      <c r="C82" s="4">
        <v>2016</v>
      </c>
      <c r="D82" s="4">
        <v>2016</v>
      </c>
      <c r="E82" s="9">
        <v>1298000</v>
      </c>
      <c r="F82" s="60" t="s">
        <v>10</v>
      </c>
    </row>
    <row r="83" spans="1:6" ht="15.75" thickBot="1" x14ac:dyDescent="0.3">
      <c r="A83" s="31"/>
      <c r="B83" s="32" t="s">
        <v>55</v>
      </c>
      <c r="C83" s="32">
        <v>1997</v>
      </c>
      <c r="D83" s="32">
        <v>1997</v>
      </c>
      <c r="E83" s="33">
        <v>691406</v>
      </c>
      <c r="F83" s="61" t="s">
        <v>10</v>
      </c>
    </row>
    <row r="84" spans="1:6" x14ac:dyDescent="0.25">
      <c r="A84" s="35" t="s">
        <v>65</v>
      </c>
      <c r="B84" s="25" t="s">
        <v>8</v>
      </c>
      <c r="C84" s="25">
        <v>2010</v>
      </c>
      <c r="D84" s="25">
        <v>2012</v>
      </c>
      <c r="E84" s="26">
        <v>1945349</v>
      </c>
      <c r="F84" s="27" t="s">
        <v>17</v>
      </c>
    </row>
    <row r="85" spans="1:6" x14ac:dyDescent="0.25">
      <c r="A85" s="28"/>
      <c r="B85" s="4" t="s">
        <v>12</v>
      </c>
      <c r="C85" s="4">
        <v>2008</v>
      </c>
      <c r="D85" s="4">
        <v>2009</v>
      </c>
      <c r="E85" s="9">
        <v>6356386</v>
      </c>
      <c r="F85" s="29" t="s">
        <v>17</v>
      </c>
    </row>
    <row r="86" spans="1:6" x14ac:dyDescent="0.25">
      <c r="A86" s="28"/>
      <c r="B86" s="4" t="s">
        <v>48</v>
      </c>
      <c r="C86" s="4">
        <v>1999</v>
      </c>
      <c r="D86" s="4">
        <v>2008</v>
      </c>
      <c r="E86" s="9">
        <v>173455</v>
      </c>
      <c r="F86" s="29" t="s">
        <v>17</v>
      </c>
    </row>
    <row r="87" spans="1:6" x14ac:dyDescent="0.25">
      <c r="A87" s="28"/>
      <c r="B87" s="4" t="s">
        <v>48</v>
      </c>
      <c r="C87" s="4">
        <v>2003</v>
      </c>
      <c r="D87" s="4">
        <v>2018</v>
      </c>
      <c r="E87" s="9">
        <v>524862</v>
      </c>
      <c r="F87" s="29" t="s">
        <v>17</v>
      </c>
    </row>
    <row r="88" spans="1:6" ht="15.75" thickBot="1" x14ac:dyDescent="0.3">
      <c r="A88" s="31"/>
      <c r="B88" s="32" t="s">
        <v>4</v>
      </c>
      <c r="C88" s="32">
        <v>2012</v>
      </c>
      <c r="D88" s="32">
        <v>2013</v>
      </c>
      <c r="E88" s="33">
        <v>3874500</v>
      </c>
      <c r="F88" s="40" t="s">
        <v>156</v>
      </c>
    </row>
    <row r="89" spans="1:6" x14ac:dyDescent="0.25">
      <c r="A89" s="35" t="s">
        <v>82</v>
      </c>
      <c r="B89" s="25" t="s">
        <v>7</v>
      </c>
      <c r="C89" s="25">
        <v>2017</v>
      </c>
      <c r="D89" s="25">
        <v>2017</v>
      </c>
      <c r="E89" s="26">
        <v>1657056</v>
      </c>
      <c r="F89" s="59" t="s">
        <v>10</v>
      </c>
    </row>
    <row r="90" spans="1:6" x14ac:dyDescent="0.25">
      <c r="A90" s="28"/>
      <c r="B90" s="4" t="s">
        <v>5</v>
      </c>
      <c r="C90" s="4">
        <v>2005</v>
      </c>
      <c r="D90" s="4">
        <v>2006</v>
      </c>
      <c r="E90" s="9">
        <v>953250</v>
      </c>
      <c r="F90" s="60" t="s">
        <v>10</v>
      </c>
    </row>
    <row r="91" spans="1:6" x14ac:dyDescent="0.25">
      <c r="A91" s="28"/>
      <c r="B91" s="4" t="s">
        <v>160</v>
      </c>
      <c r="C91" s="4">
        <v>2001</v>
      </c>
      <c r="D91" s="4">
        <v>2002</v>
      </c>
      <c r="E91" s="9">
        <v>3377445</v>
      </c>
      <c r="F91" s="60" t="s">
        <v>10</v>
      </c>
    </row>
    <row r="92" spans="1:6" x14ac:dyDescent="0.25">
      <c r="A92" s="28"/>
      <c r="B92" s="4" t="s">
        <v>4</v>
      </c>
      <c r="C92" s="4">
        <v>2012</v>
      </c>
      <c r="D92" s="4">
        <v>2013</v>
      </c>
      <c r="E92" s="9">
        <v>3920279</v>
      </c>
      <c r="F92" s="60" t="s">
        <v>10</v>
      </c>
    </row>
    <row r="93" spans="1:6" ht="15.75" thickBot="1" x14ac:dyDescent="0.3">
      <c r="A93" s="31"/>
      <c r="B93" s="32" t="s">
        <v>54</v>
      </c>
      <c r="C93" s="32">
        <v>2016</v>
      </c>
      <c r="D93" s="32">
        <v>2016</v>
      </c>
      <c r="E93" s="33">
        <v>1256226</v>
      </c>
      <c r="F93" s="61" t="s">
        <v>10</v>
      </c>
    </row>
    <row r="94" spans="1:6" x14ac:dyDescent="0.25">
      <c r="A94" s="35" t="s">
        <v>83</v>
      </c>
      <c r="B94" s="25" t="s">
        <v>7</v>
      </c>
      <c r="C94" s="25">
        <v>2017</v>
      </c>
      <c r="D94" s="25">
        <v>2017</v>
      </c>
      <c r="E94" s="26">
        <v>2370845.5</v>
      </c>
      <c r="F94" s="27" t="s">
        <v>77</v>
      </c>
    </row>
    <row r="95" spans="1:6" x14ac:dyDescent="0.25">
      <c r="A95" s="28"/>
      <c r="B95" s="4" t="s">
        <v>5</v>
      </c>
      <c r="C95" s="4">
        <v>2006</v>
      </c>
      <c r="D95" s="4">
        <v>2007</v>
      </c>
      <c r="E95" s="9">
        <v>2242574.98</v>
      </c>
      <c r="F95" s="29" t="s">
        <v>17</v>
      </c>
    </row>
    <row r="96" spans="1:6" x14ac:dyDescent="0.25">
      <c r="A96" s="28"/>
      <c r="B96" s="4" t="s">
        <v>12</v>
      </c>
      <c r="C96" s="4">
        <v>2005</v>
      </c>
      <c r="D96" s="4">
        <v>2016</v>
      </c>
      <c r="E96" s="11" t="s">
        <v>10</v>
      </c>
      <c r="F96" s="29" t="s">
        <v>84</v>
      </c>
    </row>
    <row r="97" spans="1:6" x14ac:dyDescent="0.25">
      <c r="A97" s="28"/>
      <c r="B97" s="4" t="s">
        <v>55</v>
      </c>
      <c r="C97" s="4">
        <v>1997</v>
      </c>
      <c r="D97" s="4">
        <v>1997</v>
      </c>
      <c r="E97" s="9">
        <v>753735.57</v>
      </c>
      <c r="F97" s="29" t="s">
        <v>17</v>
      </c>
    </row>
    <row r="98" spans="1:6" ht="15.75" thickBot="1" x14ac:dyDescent="0.3">
      <c r="A98" s="31"/>
      <c r="B98" s="32" t="s">
        <v>85</v>
      </c>
      <c r="C98" s="32">
        <v>2014</v>
      </c>
      <c r="D98" s="32">
        <v>2019</v>
      </c>
      <c r="E98" s="33">
        <v>572647.5</v>
      </c>
      <c r="F98" s="40" t="s">
        <v>157</v>
      </c>
    </row>
    <row r="99" spans="1:6" x14ac:dyDescent="0.25">
      <c r="A99" s="35" t="s">
        <v>91</v>
      </c>
      <c r="B99" s="25" t="s">
        <v>12</v>
      </c>
      <c r="C99" s="25">
        <v>1996</v>
      </c>
      <c r="D99" s="25">
        <v>1997</v>
      </c>
      <c r="E99" s="26">
        <v>800000</v>
      </c>
      <c r="F99" s="27" t="s">
        <v>17</v>
      </c>
    </row>
    <row r="100" spans="1:6" x14ac:dyDescent="0.25">
      <c r="A100" s="28"/>
      <c r="B100" s="4" t="s">
        <v>7</v>
      </c>
      <c r="C100" s="4">
        <v>2000</v>
      </c>
      <c r="D100" s="4">
        <v>2001</v>
      </c>
      <c r="E100" s="9">
        <v>1937249</v>
      </c>
      <c r="F100" s="29" t="s">
        <v>17</v>
      </c>
    </row>
    <row r="101" spans="1:6" x14ac:dyDescent="0.25">
      <c r="A101" s="28"/>
      <c r="B101" s="4" t="s">
        <v>4</v>
      </c>
      <c r="C101" s="4">
        <v>1995</v>
      </c>
      <c r="D101" s="4">
        <v>2008</v>
      </c>
      <c r="E101" s="9">
        <v>1845500</v>
      </c>
      <c r="F101" s="29" t="s">
        <v>92</v>
      </c>
    </row>
    <row r="102" spans="1:6" x14ac:dyDescent="0.25">
      <c r="A102" s="28"/>
      <c r="B102" s="4" t="s">
        <v>93</v>
      </c>
      <c r="C102" s="4">
        <v>2014</v>
      </c>
      <c r="D102" s="4">
        <v>2014</v>
      </c>
      <c r="E102" s="9">
        <v>1002450</v>
      </c>
      <c r="F102" s="29" t="s">
        <v>94</v>
      </c>
    </row>
    <row r="103" spans="1:6" ht="15.75" thickBot="1" x14ac:dyDescent="0.3">
      <c r="A103" s="31"/>
      <c r="B103" s="32" t="s">
        <v>93</v>
      </c>
      <c r="C103" s="32">
        <v>2014</v>
      </c>
      <c r="D103" s="32">
        <v>2014</v>
      </c>
      <c r="E103" s="33">
        <v>1076250</v>
      </c>
      <c r="F103" s="40" t="s">
        <v>17</v>
      </c>
    </row>
    <row r="104" spans="1:6" x14ac:dyDescent="0.25">
      <c r="A104" s="21" t="s">
        <v>49</v>
      </c>
      <c r="B104" s="22" t="s">
        <v>78</v>
      </c>
      <c r="C104" s="22">
        <v>2019</v>
      </c>
      <c r="D104" s="22">
        <v>2019</v>
      </c>
      <c r="E104" s="23">
        <v>1799297</v>
      </c>
      <c r="F104" s="22" t="s">
        <v>11</v>
      </c>
    </row>
    <row r="105" spans="1:6" x14ac:dyDescent="0.25">
      <c r="A105" s="4"/>
      <c r="B105" s="4" t="s">
        <v>160</v>
      </c>
      <c r="C105" s="17">
        <v>2007</v>
      </c>
      <c r="D105" s="17">
        <v>2007</v>
      </c>
      <c r="E105" s="16">
        <v>2029500</v>
      </c>
      <c r="F105" s="18" t="s">
        <v>10</v>
      </c>
    </row>
    <row r="106" spans="1:6" x14ac:dyDescent="0.25">
      <c r="A106" s="4"/>
      <c r="B106" s="15" t="s">
        <v>4</v>
      </c>
      <c r="C106" s="17">
        <v>2012</v>
      </c>
      <c r="D106" s="17">
        <v>2012</v>
      </c>
      <c r="E106" s="16">
        <v>3886153</v>
      </c>
      <c r="F106" s="18" t="s">
        <v>10</v>
      </c>
    </row>
    <row r="107" spans="1:6" x14ac:dyDescent="0.25">
      <c r="A107" s="4"/>
      <c r="B107" s="15" t="s">
        <v>54</v>
      </c>
      <c r="C107" s="17">
        <v>2014</v>
      </c>
      <c r="D107" s="17">
        <v>2014</v>
      </c>
      <c r="E107" s="16">
        <v>1180000</v>
      </c>
      <c r="F107" s="18" t="s">
        <v>10</v>
      </c>
    </row>
    <row r="108" spans="1:6" ht="15.75" thickBot="1" x14ac:dyDescent="0.3">
      <c r="A108" s="62"/>
      <c r="B108" s="63" t="s">
        <v>59</v>
      </c>
      <c r="C108" s="64">
        <v>2012</v>
      </c>
      <c r="D108" s="64">
        <v>2012</v>
      </c>
      <c r="E108" s="65">
        <v>1223640</v>
      </c>
      <c r="F108" s="66" t="s">
        <v>10</v>
      </c>
    </row>
    <row r="109" spans="1:6" x14ac:dyDescent="0.25">
      <c r="A109" s="35" t="s">
        <v>150</v>
      </c>
      <c r="B109" s="25" t="s">
        <v>4</v>
      </c>
      <c r="C109" s="25">
        <v>2012</v>
      </c>
      <c r="D109" s="25">
        <v>2012</v>
      </c>
      <c r="E109" s="26">
        <v>3600000</v>
      </c>
      <c r="F109" s="27" t="s">
        <v>11</v>
      </c>
    </row>
    <row r="110" spans="1:6" x14ac:dyDescent="0.25">
      <c r="A110" s="28"/>
      <c r="B110" s="4" t="s">
        <v>21</v>
      </c>
      <c r="C110" s="4">
        <v>2007</v>
      </c>
      <c r="D110" s="4">
        <v>2008</v>
      </c>
      <c r="E110" s="9">
        <v>1800000</v>
      </c>
      <c r="F110" s="29" t="s">
        <v>22</v>
      </c>
    </row>
    <row r="111" spans="1:6" x14ac:dyDescent="0.25">
      <c r="A111" s="28"/>
      <c r="B111" s="4" t="s">
        <v>23</v>
      </c>
      <c r="C111" s="4">
        <v>2002</v>
      </c>
      <c r="D111" s="4">
        <v>2011</v>
      </c>
      <c r="E111" s="9">
        <v>263000</v>
      </c>
      <c r="F111" s="29" t="s">
        <v>24</v>
      </c>
    </row>
    <row r="112" spans="1:6" ht="15.75" thickBot="1" x14ac:dyDescent="0.3">
      <c r="A112" s="31"/>
      <c r="B112" s="32" t="s">
        <v>25</v>
      </c>
      <c r="C112" s="32">
        <v>2018</v>
      </c>
      <c r="D112" s="32">
        <v>2018</v>
      </c>
      <c r="E112" s="33">
        <v>1367000</v>
      </c>
      <c r="F112" s="40" t="s">
        <v>17</v>
      </c>
    </row>
    <row r="113" spans="1:6" x14ac:dyDescent="0.25">
      <c r="A113" s="35" t="s">
        <v>53</v>
      </c>
      <c r="B113" s="25" t="s">
        <v>54</v>
      </c>
      <c r="C113" s="25">
        <v>2013</v>
      </c>
      <c r="D113" s="25">
        <v>2013</v>
      </c>
      <c r="E113" s="26">
        <v>1192122</v>
      </c>
      <c r="F113" s="27" t="s">
        <v>17</v>
      </c>
    </row>
    <row r="114" spans="1:6" x14ac:dyDescent="0.25">
      <c r="A114" s="28"/>
      <c r="B114" s="4" t="s">
        <v>4</v>
      </c>
      <c r="C114" s="4">
        <v>2012</v>
      </c>
      <c r="D114" s="4">
        <v>2012</v>
      </c>
      <c r="E114" s="9">
        <v>3866153</v>
      </c>
      <c r="F114" s="29" t="s">
        <v>11</v>
      </c>
    </row>
    <row r="115" spans="1:6" x14ac:dyDescent="0.25">
      <c r="A115" s="28"/>
      <c r="B115" s="4" t="s">
        <v>160</v>
      </c>
      <c r="C115" s="4">
        <v>2007</v>
      </c>
      <c r="D115" s="4">
        <v>2008</v>
      </c>
      <c r="E115" s="9">
        <v>1962000</v>
      </c>
      <c r="F115" s="29" t="s">
        <v>22</v>
      </c>
    </row>
    <row r="116" spans="1:6" ht="15.75" thickBot="1" x14ac:dyDescent="0.3">
      <c r="A116" s="31"/>
      <c r="B116" s="32" t="s">
        <v>55</v>
      </c>
      <c r="C116" s="32">
        <v>1997</v>
      </c>
      <c r="D116" s="32">
        <v>1997</v>
      </c>
      <c r="E116" s="33">
        <v>614944</v>
      </c>
      <c r="F116" s="40" t="s">
        <v>17</v>
      </c>
    </row>
    <row r="117" spans="1:6" x14ac:dyDescent="0.25">
      <c r="A117" s="35" t="s">
        <v>70</v>
      </c>
      <c r="B117" s="25" t="s">
        <v>5</v>
      </c>
      <c r="C117" s="25">
        <v>2006</v>
      </c>
      <c r="D117" s="25">
        <v>2006</v>
      </c>
      <c r="E117" s="26">
        <v>2461841.5</v>
      </c>
      <c r="F117" s="27" t="s">
        <v>17</v>
      </c>
    </row>
    <row r="118" spans="1:6" x14ac:dyDescent="0.25">
      <c r="A118" s="28"/>
      <c r="B118" s="4" t="s">
        <v>5</v>
      </c>
      <c r="C118" s="4">
        <v>2006</v>
      </c>
      <c r="D118" s="4">
        <v>2006</v>
      </c>
      <c r="E118" s="9">
        <v>2461841.5</v>
      </c>
      <c r="F118" s="29" t="s">
        <v>17</v>
      </c>
    </row>
    <row r="119" spans="1:6" x14ac:dyDescent="0.25">
      <c r="A119" s="28"/>
      <c r="B119" s="4" t="s">
        <v>5</v>
      </c>
      <c r="C119" s="4">
        <v>2006</v>
      </c>
      <c r="D119" s="4">
        <v>2006</v>
      </c>
      <c r="E119" s="9">
        <v>2461841.5</v>
      </c>
      <c r="F119" s="29" t="s">
        <v>17</v>
      </c>
    </row>
    <row r="120" spans="1:6" ht="15.75" thickBot="1" x14ac:dyDescent="0.3">
      <c r="A120" s="31"/>
      <c r="B120" s="32" t="s">
        <v>71</v>
      </c>
      <c r="C120" s="32">
        <v>1999</v>
      </c>
      <c r="D120" s="32">
        <v>2010</v>
      </c>
      <c r="E120" s="33">
        <v>568931.5</v>
      </c>
      <c r="F120" s="40" t="s">
        <v>17</v>
      </c>
    </row>
    <row r="121" spans="1:6" x14ac:dyDescent="0.25">
      <c r="A121" s="35" t="s">
        <v>79</v>
      </c>
      <c r="B121" s="25" t="s">
        <v>114</v>
      </c>
      <c r="C121" s="25">
        <v>2019</v>
      </c>
      <c r="D121" s="25">
        <v>2019</v>
      </c>
      <c r="E121" s="26">
        <v>1799297</v>
      </c>
      <c r="F121" s="27" t="s">
        <v>11</v>
      </c>
    </row>
    <row r="122" spans="1:6" x14ac:dyDescent="0.25">
      <c r="A122" s="28"/>
      <c r="B122" s="4" t="s">
        <v>80</v>
      </c>
      <c r="C122" s="4">
        <v>2000</v>
      </c>
      <c r="D122" s="4">
        <v>2003</v>
      </c>
      <c r="E122" s="11" t="s">
        <v>10</v>
      </c>
      <c r="F122" s="29" t="s">
        <v>11</v>
      </c>
    </row>
    <row r="123" spans="1:6" x14ac:dyDescent="0.25">
      <c r="A123" s="28"/>
      <c r="B123" s="4" t="s">
        <v>6</v>
      </c>
      <c r="C123" s="4">
        <v>2000</v>
      </c>
      <c r="D123" s="4">
        <v>2004</v>
      </c>
      <c r="E123" s="11" t="s">
        <v>10</v>
      </c>
      <c r="F123" s="29" t="s">
        <v>11</v>
      </c>
    </row>
    <row r="124" spans="1:6" ht="15.75" thickBot="1" x14ac:dyDescent="0.3">
      <c r="A124" s="31"/>
      <c r="B124" s="32" t="s">
        <v>55</v>
      </c>
      <c r="C124" s="32">
        <v>1999</v>
      </c>
      <c r="D124" s="32">
        <v>2002</v>
      </c>
      <c r="E124" s="49" t="s">
        <v>10</v>
      </c>
      <c r="F124" s="40" t="s">
        <v>11</v>
      </c>
    </row>
    <row r="125" spans="1:6" x14ac:dyDescent="0.25">
      <c r="A125" s="35" t="s">
        <v>89</v>
      </c>
      <c r="B125" s="25" t="s">
        <v>12</v>
      </c>
      <c r="C125" s="25">
        <v>1999</v>
      </c>
      <c r="D125" s="25">
        <v>2006</v>
      </c>
      <c r="E125" s="67" t="s">
        <v>10</v>
      </c>
      <c r="F125" s="27" t="s">
        <v>17</v>
      </c>
    </row>
    <row r="126" spans="1:6" x14ac:dyDescent="0.25">
      <c r="A126" s="28"/>
      <c r="B126" s="4" t="s">
        <v>12</v>
      </c>
      <c r="C126" s="4">
        <v>2006</v>
      </c>
      <c r="D126" s="4">
        <v>2016</v>
      </c>
      <c r="E126" s="9">
        <v>2101800</v>
      </c>
      <c r="F126" s="29" t="s">
        <v>17</v>
      </c>
    </row>
    <row r="127" spans="1:6" x14ac:dyDescent="0.25">
      <c r="A127" s="28"/>
      <c r="B127" s="4" t="s">
        <v>4</v>
      </c>
      <c r="C127" s="4">
        <v>2012</v>
      </c>
      <c r="D127" s="4">
        <v>2012</v>
      </c>
      <c r="E127" s="11" t="s">
        <v>10</v>
      </c>
      <c r="F127" s="29" t="s">
        <v>11</v>
      </c>
    </row>
    <row r="128" spans="1:6" ht="15.75" thickBot="1" x14ac:dyDescent="0.3">
      <c r="A128" s="31"/>
      <c r="B128" s="32" t="s">
        <v>13</v>
      </c>
      <c r="C128" s="32">
        <v>2016</v>
      </c>
      <c r="D128" s="32">
        <v>2016</v>
      </c>
      <c r="E128" s="33">
        <v>1451400</v>
      </c>
      <c r="F128" s="40" t="s">
        <v>17</v>
      </c>
    </row>
    <row r="129" spans="1:6" x14ac:dyDescent="0.25">
      <c r="A129" s="35" t="s">
        <v>27</v>
      </c>
      <c r="B129" s="25" t="s">
        <v>4</v>
      </c>
      <c r="C129" s="25">
        <v>2012</v>
      </c>
      <c r="D129" s="25">
        <v>2012</v>
      </c>
      <c r="E129" s="26">
        <v>3506153</v>
      </c>
      <c r="F129" s="27" t="s">
        <v>11</v>
      </c>
    </row>
    <row r="130" spans="1:6" x14ac:dyDescent="0.25">
      <c r="A130" s="28"/>
      <c r="B130" s="4" t="s">
        <v>4</v>
      </c>
      <c r="C130" s="4">
        <v>2012</v>
      </c>
      <c r="D130" s="4">
        <v>2012</v>
      </c>
      <c r="E130" s="9">
        <v>3506153</v>
      </c>
      <c r="F130" s="29" t="s">
        <v>11</v>
      </c>
    </row>
    <row r="131" spans="1:6" ht="15.75" thickBot="1" x14ac:dyDescent="0.3">
      <c r="A131" s="31"/>
      <c r="B131" s="32" t="s">
        <v>4</v>
      </c>
      <c r="C131" s="32">
        <v>2012</v>
      </c>
      <c r="D131" s="32">
        <v>2012</v>
      </c>
      <c r="E131" s="33">
        <v>3506153</v>
      </c>
      <c r="F131" s="40" t="s">
        <v>11</v>
      </c>
    </row>
    <row r="132" spans="1:6" x14ac:dyDescent="0.25">
      <c r="A132" s="35" t="s">
        <v>28</v>
      </c>
      <c r="B132" s="25" t="s">
        <v>114</v>
      </c>
      <c r="C132" s="25">
        <v>2019</v>
      </c>
      <c r="D132" s="25">
        <v>2019</v>
      </c>
      <c r="E132" s="26">
        <v>1799297</v>
      </c>
      <c r="F132" s="27" t="s">
        <v>11</v>
      </c>
    </row>
    <row r="133" spans="1:6" x14ac:dyDescent="0.25">
      <c r="A133" s="28"/>
      <c r="B133" s="4" t="s">
        <v>160</v>
      </c>
      <c r="C133" s="4">
        <v>2007</v>
      </c>
      <c r="D133" s="4">
        <v>2008</v>
      </c>
      <c r="E133" s="9">
        <v>2341388</v>
      </c>
      <c r="F133" s="29" t="s">
        <v>22</v>
      </c>
    </row>
    <row r="134" spans="1:6" ht="15.75" thickBot="1" x14ac:dyDescent="0.3">
      <c r="A134" s="31"/>
      <c r="B134" s="32" t="s">
        <v>4</v>
      </c>
      <c r="C134" s="32">
        <v>2012</v>
      </c>
      <c r="D134" s="32">
        <v>2013</v>
      </c>
      <c r="E134" s="33">
        <v>3920279</v>
      </c>
      <c r="F134" s="40" t="s">
        <v>11</v>
      </c>
    </row>
    <row r="135" spans="1:6" x14ac:dyDescent="0.25">
      <c r="A135" s="35" t="s">
        <v>29</v>
      </c>
      <c r="B135" s="25" t="s">
        <v>160</v>
      </c>
      <c r="C135" s="25">
        <v>2007</v>
      </c>
      <c r="D135" s="25">
        <v>2008</v>
      </c>
      <c r="E135" s="26">
        <v>1625964</v>
      </c>
      <c r="F135" s="27" t="s">
        <v>22</v>
      </c>
    </row>
    <row r="136" spans="1:6" x14ac:dyDescent="0.25">
      <c r="A136" s="28"/>
      <c r="B136" s="4" t="s">
        <v>4</v>
      </c>
      <c r="C136" s="4">
        <v>2012</v>
      </c>
      <c r="D136" s="4">
        <v>2012</v>
      </c>
      <c r="E136" s="9">
        <v>3920279</v>
      </c>
      <c r="F136" s="29" t="s">
        <v>11</v>
      </c>
    </row>
    <row r="137" spans="1:6" ht="15.75" thickBot="1" x14ac:dyDescent="0.3">
      <c r="A137" s="31"/>
      <c r="B137" s="32" t="s">
        <v>30</v>
      </c>
      <c r="C137" s="32">
        <v>2004</v>
      </c>
      <c r="D137" s="32">
        <v>2004</v>
      </c>
      <c r="E137" s="33">
        <v>723490</v>
      </c>
      <c r="F137" s="40" t="s">
        <v>17</v>
      </c>
    </row>
    <row r="138" spans="1:6" x14ac:dyDescent="0.25">
      <c r="A138" s="35" t="s">
        <v>36</v>
      </c>
      <c r="B138" s="25" t="s">
        <v>4</v>
      </c>
      <c r="C138" s="25">
        <v>2012</v>
      </c>
      <c r="D138" s="25">
        <v>2012</v>
      </c>
      <c r="E138" s="26">
        <v>3866153</v>
      </c>
      <c r="F138" s="27" t="s">
        <v>11</v>
      </c>
    </row>
    <row r="139" spans="1:6" x14ac:dyDescent="0.25">
      <c r="A139" s="28"/>
      <c r="B139" s="4" t="s">
        <v>4</v>
      </c>
      <c r="C139" s="4">
        <v>2012</v>
      </c>
      <c r="D139" s="4">
        <v>2012</v>
      </c>
      <c r="E139" s="9">
        <v>3866153</v>
      </c>
      <c r="F139" s="29" t="s">
        <v>11</v>
      </c>
    </row>
    <row r="140" spans="1:6" ht="15.75" thickBot="1" x14ac:dyDescent="0.3">
      <c r="A140" s="31"/>
      <c r="B140" s="32" t="s">
        <v>37</v>
      </c>
      <c r="C140" s="32">
        <v>1997</v>
      </c>
      <c r="D140" s="32">
        <v>1997</v>
      </c>
      <c r="E140" s="33">
        <v>901034.7</v>
      </c>
      <c r="F140" s="40" t="s">
        <v>17</v>
      </c>
    </row>
    <row r="141" spans="1:6" x14ac:dyDescent="0.25">
      <c r="A141" s="35" t="s">
        <v>62</v>
      </c>
      <c r="B141" s="25" t="s">
        <v>12</v>
      </c>
      <c r="C141" s="25">
        <v>2006</v>
      </c>
      <c r="D141" s="25">
        <v>2007</v>
      </c>
      <c r="E141" s="67" t="s">
        <v>10</v>
      </c>
      <c r="F141" s="27" t="s">
        <v>154</v>
      </c>
    </row>
    <row r="142" spans="1:6" x14ac:dyDescent="0.25">
      <c r="A142" s="28"/>
      <c r="B142" s="4" t="s">
        <v>63</v>
      </c>
      <c r="C142" s="4">
        <v>2007</v>
      </c>
      <c r="D142" s="4">
        <v>2008</v>
      </c>
      <c r="E142" s="11" t="s">
        <v>10</v>
      </c>
      <c r="F142" s="29" t="s">
        <v>154</v>
      </c>
    </row>
    <row r="143" spans="1:6" ht="15.75" thickBot="1" x14ac:dyDescent="0.3">
      <c r="A143" s="31"/>
      <c r="B143" s="32" t="s">
        <v>4</v>
      </c>
      <c r="C143" s="32">
        <v>2012</v>
      </c>
      <c r="D143" s="32">
        <v>2012</v>
      </c>
      <c r="E143" s="49" t="s">
        <v>10</v>
      </c>
      <c r="F143" s="40" t="s">
        <v>11</v>
      </c>
    </row>
    <row r="144" spans="1:6" ht="30" x14ac:dyDescent="0.25">
      <c r="A144" s="68" t="s">
        <v>170</v>
      </c>
      <c r="B144" s="25" t="s">
        <v>69</v>
      </c>
      <c r="C144" s="25">
        <v>1997</v>
      </c>
      <c r="D144" s="25">
        <v>1997</v>
      </c>
      <c r="E144" s="67" t="s">
        <v>10</v>
      </c>
      <c r="F144" s="27" t="s">
        <v>45</v>
      </c>
    </row>
    <row r="145" spans="1:6" x14ac:dyDescent="0.25">
      <c r="A145" s="28"/>
      <c r="B145" s="4" t="s">
        <v>69</v>
      </c>
      <c r="C145" s="4">
        <v>1997</v>
      </c>
      <c r="D145" s="4">
        <v>1997</v>
      </c>
      <c r="E145" s="11" t="s">
        <v>10</v>
      </c>
      <c r="F145" s="29" t="s">
        <v>45</v>
      </c>
    </row>
    <row r="146" spans="1:6" ht="15.75" thickBot="1" x14ac:dyDescent="0.3">
      <c r="A146" s="31"/>
      <c r="B146" s="32" t="s">
        <v>69</v>
      </c>
      <c r="C146" s="32">
        <v>1997</v>
      </c>
      <c r="D146" s="32">
        <v>1997</v>
      </c>
      <c r="E146" s="49" t="s">
        <v>10</v>
      </c>
      <c r="F146" s="40" t="s">
        <v>45</v>
      </c>
    </row>
    <row r="147" spans="1:6" x14ac:dyDescent="0.25">
      <c r="A147" s="35" t="s">
        <v>75</v>
      </c>
      <c r="B147" s="25" t="s">
        <v>105</v>
      </c>
      <c r="C147" s="25">
        <v>1995</v>
      </c>
      <c r="D147" s="69" t="s">
        <v>10</v>
      </c>
      <c r="E147" s="26">
        <v>118590</v>
      </c>
      <c r="F147" s="27" t="s">
        <v>106</v>
      </c>
    </row>
    <row r="148" spans="1:6" x14ac:dyDescent="0.25">
      <c r="A148" s="28"/>
      <c r="B148" s="4" t="s">
        <v>4</v>
      </c>
      <c r="C148" s="4">
        <v>2016</v>
      </c>
      <c r="D148" s="5" t="s">
        <v>10</v>
      </c>
      <c r="E148" s="9">
        <v>5091936</v>
      </c>
      <c r="F148" s="29" t="s">
        <v>153</v>
      </c>
    </row>
    <row r="149" spans="1:6" ht="15.75" thickBot="1" x14ac:dyDescent="0.3">
      <c r="A149" s="31"/>
      <c r="B149" s="32" t="s">
        <v>107</v>
      </c>
      <c r="C149" s="32">
        <v>2007</v>
      </c>
      <c r="D149" s="70" t="s">
        <v>10</v>
      </c>
      <c r="E149" s="49" t="s">
        <v>10</v>
      </c>
      <c r="F149" s="40" t="s">
        <v>108</v>
      </c>
    </row>
    <row r="150" spans="1:6" x14ac:dyDescent="0.25">
      <c r="A150" s="35" t="s">
        <v>76</v>
      </c>
      <c r="B150" s="25" t="s">
        <v>5</v>
      </c>
      <c r="C150" s="25">
        <v>2017</v>
      </c>
      <c r="D150" s="25">
        <v>2017</v>
      </c>
      <c r="E150" s="67" t="s">
        <v>10</v>
      </c>
      <c r="F150" s="27" t="s">
        <v>77</v>
      </c>
    </row>
    <row r="151" spans="1:6" x14ac:dyDescent="0.25">
      <c r="A151" s="28"/>
      <c r="B151" s="4" t="s">
        <v>7</v>
      </c>
      <c r="C151" s="4">
        <v>2015</v>
      </c>
      <c r="D151" s="4">
        <v>2015</v>
      </c>
      <c r="E151" s="11" t="s">
        <v>10</v>
      </c>
      <c r="F151" s="29" t="s">
        <v>11</v>
      </c>
    </row>
    <row r="152" spans="1:6" ht="15.75" thickBot="1" x14ac:dyDescent="0.3">
      <c r="A152" s="31"/>
      <c r="B152" s="32" t="s">
        <v>78</v>
      </c>
      <c r="C152" s="32">
        <v>2016</v>
      </c>
      <c r="D152" s="32">
        <v>2016</v>
      </c>
      <c r="E152" s="49" t="s">
        <v>10</v>
      </c>
      <c r="F152" s="40" t="s">
        <v>11</v>
      </c>
    </row>
    <row r="153" spans="1:6" x14ac:dyDescent="0.25">
      <c r="A153" s="35" t="s">
        <v>87</v>
      </c>
      <c r="B153" s="25" t="s">
        <v>114</v>
      </c>
      <c r="C153" s="25">
        <v>2019</v>
      </c>
      <c r="D153" s="25">
        <v>2019</v>
      </c>
      <c r="E153" s="26">
        <v>1799297</v>
      </c>
      <c r="F153" s="27" t="s">
        <v>11</v>
      </c>
    </row>
    <row r="154" spans="1:6" x14ac:dyDescent="0.25">
      <c r="A154" s="28"/>
      <c r="B154" s="4" t="s">
        <v>5</v>
      </c>
      <c r="C154" s="4">
        <v>2006</v>
      </c>
      <c r="D154" s="4">
        <v>2006</v>
      </c>
      <c r="E154" s="9">
        <v>1892601</v>
      </c>
      <c r="F154" s="60" t="s">
        <v>10</v>
      </c>
    </row>
    <row r="155" spans="1:6" ht="15.75" thickBot="1" x14ac:dyDescent="0.3">
      <c r="A155" s="31"/>
      <c r="B155" s="32" t="s">
        <v>88</v>
      </c>
      <c r="C155" s="32">
        <v>1988</v>
      </c>
      <c r="D155" s="32">
        <v>2005</v>
      </c>
      <c r="E155" s="33">
        <v>400000</v>
      </c>
      <c r="F155" s="61" t="s">
        <v>10</v>
      </c>
    </row>
    <row r="156" spans="1:6" x14ac:dyDescent="0.25">
      <c r="A156" s="35" t="s">
        <v>164</v>
      </c>
      <c r="B156" s="42" t="s">
        <v>161</v>
      </c>
      <c r="C156" s="67" t="s">
        <v>10</v>
      </c>
      <c r="D156" s="25">
        <v>1994</v>
      </c>
      <c r="E156" s="67" t="s">
        <v>10</v>
      </c>
      <c r="F156" s="53" t="s">
        <v>162</v>
      </c>
    </row>
    <row r="157" spans="1:6" x14ac:dyDescent="0.25">
      <c r="A157" s="28"/>
      <c r="B157" s="6" t="s">
        <v>102</v>
      </c>
      <c r="C157" s="11" t="s">
        <v>10</v>
      </c>
      <c r="D157" s="4">
        <v>2017</v>
      </c>
      <c r="E157" s="9">
        <v>2855100</v>
      </c>
      <c r="F157" s="54" t="s">
        <v>163</v>
      </c>
    </row>
    <row r="158" spans="1:6" ht="15.75" thickBot="1" x14ac:dyDescent="0.3">
      <c r="A158" s="31"/>
      <c r="B158" s="36" t="s">
        <v>102</v>
      </c>
      <c r="C158" s="49" t="s">
        <v>10</v>
      </c>
      <c r="D158" s="32">
        <v>2017</v>
      </c>
      <c r="E158" s="33">
        <v>2855100</v>
      </c>
      <c r="F158" s="58" t="s">
        <v>163</v>
      </c>
    </row>
    <row r="159" spans="1:6" x14ac:dyDescent="0.25">
      <c r="A159" s="35" t="s">
        <v>26</v>
      </c>
      <c r="B159" s="25" t="s">
        <v>4</v>
      </c>
      <c r="C159" s="25">
        <v>2012</v>
      </c>
      <c r="D159" s="25">
        <v>2013</v>
      </c>
      <c r="E159" s="67" t="s">
        <v>10</v>
      </c>
      <c r="F159" s="27" t="s">
        <v>11</v>
      </c>
    </row>
    <row r="160" spans="1:6" ht="15.75" thickBot="1" x14ac:dyDescent="0.3">
      <c r="A160" s="31"/>
      <c r="B160" s="32" t="s">
        <v>4</v>
      </c>
      <c r="C160" s="32">
        <v>2012</v>
      </c>
      <c r="D160" s="32">
        <v>2013</v>
      </c>
      <c r="E160" s="49" t="s">
        <v>10</v>
      </c>
      <c r="F160" s="40" t="s">
        <v>11</v>
      </c>
    </row>
    <row r="161" spans="1:6" x14ac:dyDescent="0.25">
      <c r="A161" s="35" t="s">
        <v>35</v>
      </c>
      <c r="B161" s="25" t="s">
        <v>4</v>
      </c>
      <c r="C161" s="25">
        <v>2012</v>
      </c>
      <c r="D161" s="25">
        <v>2013</v>
      </c>
      <c r="E161" s="26">
        <v>3866153</v>
      </c>
      <c r="F161" s="27" t="s">
        <v>11</v>
      </c>
    </row>
    <row r="162" spans="1:6" ht="15.75" thickBot="1" x14ac:dyDescent="0.3">
      <c r="A162" s="31"/>
      <c r="B162" s="32" t="s">
        <v>4</v>
      </c>
      <c r="C162" s="32">
        <v>2012</v>
      </c>
      <c r="D162" s="32">
        <v>2013</v>
      </c>
      <c r="E162" s="33">
        <v>3866153</v>
      </c>
      <c r="F162" s="40" t="s">
        <v>11</v>
      </c>
    </row>
    <row r="163" spans="1:6" x14ac:dyDescent="0.25">
      <c r="A163" s="35" t="s">
        <v>50</v>
      </c>
      <c r="B163" s="25" t="s">
        <v>6</v>
      </c>
      <c r="C163" s="25">
        <v>2007</v>
      </c>
      <c r="D163" s="25">
        <v>2007</v>
      </c>
      <c r="E163" s="67" t="s">
        <v>10</v>
      </c>
      <c r="F163" s="27" t="s">
        <v>22</v>
      </c>
    </row>
    <row r="164" spans="1:6" ht="15.75" thickBot="1" x14ac:dyDescent="0.3">
      <c r="A164" s="31"/>
      <c r="B164" s="32" t="s">
        <v>40</v>
      </c>
      <c r="C164" s="32">
        <v>2012</v>
      </c>
      <c r="D164" s="32">
        <v>2012</v>
      </c>
      <c r="E164" s="33">
        <v>3866153</v>
      </c>
      <c r="F164" s="40" t="s">
        <v>11</v>
      </c>
    </row>
    <row r="165" spans="1:6" x14ac:dyDescent="0.25">
      <c r="A165" s="35" t="s">
        <v>51</v>
      </c>
      <c r="B165" s="25" t="s">
        <v>160</v>
      </c>
      <c r="C165" s="25">
        <v>2007</v>
      </c>
      <c r="D165" s="25">
        <v>2008</v>
      </c>
      <c r="E165" s="26">
        <v>1800000</v>
      </c>
      <c r="F165" s="27" t="s">
        <v>11</v>
      </c>
    </row>
    <row r="166" spans="1:6" ht="15.75" thickBot="1" x14ac:dyDescent="0.3">
      <c r="A166" s="71"/>
      <c r="B166" s="32" t="s">
        <v>4</v>
      </c>
      <c r="C166" s="32">
        <v>2012</v>
      </c>
      <c r="D166" s="32">
        <v>2012</v>
      </c>
      <c r="E166" s="33">
        <v>3866153</v>
      </c>
      <c r="F166" s="40" t="s">
        <v>11</v>
      </c>
    </row>
    <row r="167" spans="1:6" x14ac:dyDescent="0.25">
      <c r="A167" s="35" t="s">
        <v>152</v>
      </c>
      <c r="B167" s="50" t="s">
        <v>158</v>
      </c>
      <c r="C167" s="69" t="s">
        <v>10</v>
      </c>
      <c r="D167" s="25">
        <v>2006</v>
      </c>
      <c r="E167" s="52">
        <v>307500</v>
      </c>
      <c r="F167" s="72" t="s">
        <v>17</v>
      </c>
    </row>
    <row r="168" spans="1:6" ht="15.75" thickBot="1" x14ac:dyDescent="0.3">
      <c r="A168" s="31"/>
      <c r="B168" s="55" t="s">
        <v>159</v>
      </c>
      <c r="C168" s="70" t="s">
        <v>10</v>
      </c>
      <c r="D168" s="32">
        <v>2015</v>
      </c>
      <c r="E168" s="57">
        <v>2460000</v>
      </c>
      <c r="F168" s="73" t="s">
        <v>17</v>
      </c>
    </row>
    <row r="169" spans="1:6" ht="30" x14ac:dyDescent="0.25">
      <c r="A169" s="68" t="s">
        <v>169</v>
      </c>
      <c r="B169" s="25" t="s">
        <v>64</v>
      </c>
      <c r="C169" s="25">
        <v>2018</v>
      </c>
      <c r="D169" s="25">
        <v>2018</v>
      </c>
      <c r="E169" s="67" t="s">
        <v>10</v>
      </c>
      <c r="F169" s="27" t="s">
        <v>11</v>
      </c>
    </row>
    <row r="170" spans="1:6" ht="15.75" thickBot="1" x14ac:dyDescent="0.3">
      <c r="A170" s="31"/>
      <c r="B170" s="32" t="s">
        <v>64</v>
      </c>
      <c r="C170" s="32">
        <v>2018</v>
      </c>
      <c r="D170" s="32">
        <v>2018</v>
      </c>
      <c r="E170" s="49" t="s">
        <v>10</v>
      </c>
      <c r="F170" s="40" t="s">
        <v>11</v>
      </c>
    </row>
    <row r="171" spans="1:6" x14ac:dyDescent="0.25">
      <c r="A171" s="68" t="s">
        <v>66</v>
      </c>
      <c r="B171" s="25" t="s">
        <v>48</v>
      </c>
      <c r="C171" s="25">
        <v>2001</v>
      </c>
      <c r="D171" s="25">
        <v>2001</v>
      </c>
      <c r="E171" s="26">
        <v>9437710.5</v>
      </c>
      <c r="F171" s="27" t="s">
        <v>11</v>
      </c>
    </row>
    <row r="172" spans="1:6" ht="15.75" thickBot="1" x14ac:dyDescent="0.3">
      <c r="A172" s="31"/>
      <c r="B172" s="32" t="s">
        <v>67</v>
      </c>
      <c r="C172" s="32">
        <v>2012</v>
      </c>
      <c r="D172" s="32">
        <v>2012</v>
      </c>
      <c r="E172" s="33">
        <v>8441448.5</v>
      </c>
      <c r="F172" s="40" t="s">
        <v>11</v>
      </c>
    </row>
    <row r="173" spans="1:6" x14ac:dyDescent="0.25">
      <c r="A173" s="35" t="s">
        <v>90</v>
      </c>
      <c r="B173" s="25" t="s">
        <v>5</v>
      </c>
      <c r="C173" s="25">
        <v>2006</v>
      </c>
      <c r="D173" s="25">
        <v>2006</v>
      </c>
      <c r="E173" s="26">
        <v>2166340.02</v>
      </c>
      <c r="F173" s="27" t="s">
        <v>155</v>
      </c>
    </row>
    <row r="174" spans="1:6" ht="15.75" thickBot="1" x14ac:dyDescent="0.3">
      <c r="A174" s="31"/>
      <c r="B174" s="32" t="s">
        <v>4</v>
      </c>
      <c r="C174" s="32">
        <v>2012</v>
      </c>
      <c r="D174" s="32">
        <v>2012</v>
      </c>
      <c r="E174" s="33">
        <v>4120213.58</v>
      </c>
      <c r="F174" s="40" t="s">
        <v>11</v>
      </c>
    </row>
    <row r="175" spans="1:6" x14ac:dyDescent="0.25">
      <c r="A175" s="35" t="s">
        <v>95</v>
      </c>
      <c r="B175" s="25" t="s">
        <v>5</v>
      </c>
      <c r="C175" s="25">
        <v>2006</v>
      </c>
      <c r="D175" s="25">
        <v>2013</v>
      </c>
      <c r="E175" s="67" t="s">
        <v>10</v>
      </c>
      <c r="F175" s="27" t="s">
        <v>96</v>
      </c>
    </row>
    <row r="176" spans="1:6" ht="15.75" thickBot="1" x14ac:dyDescent="0.3">
      <c r="A176" s="31"/>
      <c r="B176" s="32" t="s">
        <v>5</v>
      </c>
      <c r="C176" s="32">
        <v>2018</v>
      </c>
      <c r="D176" s="32">
        <v>2018</v>
      </c>
      <c r="E176" s="33">
        <v>1484440</v>
      </c>
      <c r="F176" s="40" t="s">
        <v>17</v>
      </c>
    </row>
    <row r="177" spans="1:6" ht="30" x14ac:dyDescent="0.25">
      <c r="A177" s="68" t="s">
        <v>101</v>
      </c>
      <c r="B177" s="25" t="s">
        <v>102</v>
      </c>
      <c r="C177" s="25">
        <v>2003</v>
      </c>
      <c r="D177" s="25">
        <v>2012</v>
      </c>
      <c r="E177" s="26">
        <v>81920</v>
      </c>
      <c r="F177" s="27" t="s">
        <v>103</v>
      </c>
    </row>
    <row r="178" spans="1:6" ht="15.75" thickBot="1" x14ac:dyDescent="0.3">
      <c r="A178" s="87"/>
      <c r="B178" s="62" t="s">
        <v>18</v>
      </c>
      <c r="C178" s="62">
        <v>2005</v>
      </c>
      <c r="D178" s="62">
        <v>2012</v>
      </c>
      <c r="E178" s="88">
        <v>122880</v>
      </c>
      <c r="F178" s="89" t="s">
        <v>103</v>
      </c>
    </row>
    <row r="179" spans="1:6" ht="30.75" thickBot="1" x14ac:dyDescent="0.3">
      <c r="A179" s="35" t="s">
        <v>166</v>
      </c>
      <c r="B179" s="93" t="s">
        <v>12</v>
      </c>
      <c r="C179" s="25">
        <v>1997</v>
      </c>
      <c r="D179" s="25">
        <v>2013</v>
      </c>
      <c r="E179" s="67" t="s">
        <v>10</v>
      </c>
      <c r="F179" s="92" t="s">
        <v>172</v>
      </c>
    </row>
    <row r="180" spans="1:6" ht="15.75" thickBot="1" x14ac:dyDescent="0.3">
      <c r="A180" s="31"/>
      <c r="B180" s="93" t="s">
        <v>12</v>
      </c>
      <c r="C180" s="32">
        <v>1997</v>
      </c>
      <c r="D180" s="32">
        <v>2014</v>
      </c>
      <c r="E180" s="49" t="s">
        <v>10</v>
      </c>
      <c r="F180" s="40" t="s">
        <v>173</v>
      </c>
    </row>
    <row r="181" spans="1:6" ht="15.75" thickBot="1" x14ac:dyDescent="0.3">
      <c r="A181" s="90" t="s">
        <v>52</v>
      </c>
      <c r="B181" s="85" t="s">
        <v>4</v>
      </c>
      <c r="C181" s="85">
        <v>2012</v>
      </c>
      <c r="D181" s="85">
        <v>2012</v>
      </c>
      <c r="E181" s="91" t="s">
        <v>10</v>
      </c>
      <c r="F181" s="86" t="s">
        <v>11</v>
      </c>
    </row>
    <row r="182" spans="1:6" ht="45.75" thickBot="1" x14ac:dyDescent="0.3">
      <c r="A182" s="78" t="s">
        <v>97</v>
      </c>
      <c r="B182" s="75" t="s">
        <v>8</v>
      </c>
      <c r="C182" s="75">
        <v>1988</v>
      </c>
      <c r="D182" s="75">
        <v>1996</v>
      </c>
      <c r="E182" s="76" t="s">
        <v>10</v>
      </c>
      <c r="F182" s="77" t="s">
        <v>98</v>
      </c>
    </row>
    <row r="183" spans="1:6" ht="15.75" thickBot="1" x14ac:dyDescent="0.3">
      <c r="A183" s="74" t="s">
        <v>99</v>
      </c>
      <c r="B183" s="75" t="s">
        <v>100</v>
      </c>
      <c r="C183" s="75">
        <v>1998</v>
      </c>
      <c r="D183" s="75">
        <v>1998</v>
      </c>
      <c r="E183" s="76" t="s">
        <v>10</v>
      </c>
      <c r="F183" s="79" t="s">
        <v>10</v>
      </c>
    </row>
    <row r="184" spans="1:6" ht="30.75" thickBot="1" x14ac:dyDescent="0.3">
      <c r="A184" s="78" t="s">
        <v>104</v>
      </c>
      <c r="B184" s="75" t="s">
        <v>160</v>
      </c>
      <c r="C184" s="75">
        <v>2007</v>
      </c>
      <c r="D184" s="75">
        <v>2008</v>
      </c>
      <c r="E184" s="80">
        <v>2631270</v>
      </c>
      <c r="F184" s="77" t="s">
        <v>96</v>
      </c>
    </row>
  </sheetData>
  <autoFilter ref="C1:C18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activeCell="B2" sqref="B2"/>
    </sheetView>
  </sheetViews>
  <sheetFormatPr defaultRowHeight="15" x14ac:dyDescent="0.25"/>
  <cols>
    <col min="1" max="1" width="5" customWidth="1"/>
    <col min="2" max="2" width="70.5703125" customWidth="1"/>
    <col min="3" max="3" width="9.85546875" customWidth="1"/>
    <col min="4" max="4" width="13.7109375" customWidth="1"/>
    <col min="5" max="5" width="13.140625" customWidth="1"/>
  </cols>
  <sheetData>
    <row r="1" spans="1:5" ht="60" x14ac:dyDescent="0.25">
      <c r="A1" s="12"/>
      <c r="B1" s="12" t="s">
        <v>109</v>
      </c>
      <c r="C1" s="13" t="s">
        <v>110</v>
      </c>
      <c r="D1" s="13" t="s">
        <v>112</v>
      </c>
      <c r="E1" s="13" t="s">
        <v>111</v>
      </c>
    </row>
    <row r="2" spans="1:5" x14ac:dyDescent="0.25">
      <c r="A2">
        <v>1</v>
      </c>
      <c r="B2" t="s">
        <v>3</v>
      </c>
      <c r="C2">
        <v>19</v>
      </c>
      <c r="D2">
        <v>2013</v>
      </c>
      <c r="E2">
        <f t="shared" ref="E2:E17" si="0">2019-D2</f>
        <v>6</v>
      </c>
    </row>
    <row r="3" spans="1:5" x14ac:dyDescent="0.25">
      <c r="A3">
        <v>2</v>
      </c>
      <c r="B3" t="s">
        <v>56</v>
      </c>
      <c r="C3">
        <v>7</v>
      </c>
      <c r="D3">
        <v>2010</v>
      </c>
      <c r="E3">
        <f t="shared" si="0"/>
        <v>9</v>
      </c>
    </row>
    <row r="4" spans="1:5" x14ac:dyDescent="0.25">
      <c r="A4">
        <v>3</v>
      </c>
      <c r="B4" t="s">
        <v>144</v>
      </c>
      <c r="C4">
        <v>7</v>
      </c>
      <c r="D4">
        <v>2010</v>
      </c>
      <c r="E4">
        <v>9</v>
      </c>
    </row>
    <row r="5" spans="1:5" x14ac:dyDescent="0.25">
      <c r="A5">
        <v>4</v>
      </c>
      <c r="B5" t="s">
        <v>31</v>
      </c>
      <c r="C5">
        <v>6</v>
      </c>
      <c r="D5">
        <v>2007</v>
      </c>
      <c r="E5">
        <f t="shared" si="0"/>
        <v>12</v>
      </c>
    </row>
    <row r="6" spans="1:5" x14ac:dyDescent="0.25">
      <c r="A6">
        <v>5</v>
      </c>
      <c r="B6" t="s">
        <v>44</v>
      </c>
      <c r="C6">
        <v>6</v>
      </c>
      <c r="D6">
        <v>2009</v>
      </c>
      <c r="E6">
        <f t="shared" si="0"/>
        <v>10</v>
      </c>
    </row>
    <row r="7" spans="1:5" x14ac:dyDescent="0.25">
      <c r="A7">
        <v>6</v>
      </c>
      <c r="B7" t="s">
        <v>72</v>
      </c>
      <c r="C7">
        <v>6</v>
      </c>
      <c r="D7">
        <v>2007</v>
      </c>
      <c r="E7">
        <f t="shared" si="0"/>
        <v>12</v>
      </c>
    </row>
    <row r="8" spans="1:5" x14ac:dyDescent="0.25">
      <c r="A8">
        <v>7</v>
      </c>
      <c r="B8" s="20" t="s">
        <v>81</v>
      </c>
      <c r="C8">
        <v>6</v>
      </c>
      <c r="D8">
        <v>2014</v>
      </c>
      <c r="E8">
        <f t="shared" si="0"/>
        <v>5</v>
      </c>
    </row>
    <row r="9" spans="1:5" x14ac:dyDescent="0.25">
      <c r="A9">
        <v>8</v>
      </c>
      <c r="B9" t="s">
        <v>9</v>
      </c>
      <c r="C9">
        <v>5</v>
      </c>
      <c r="D9">
        <v>2009</v>
      </c>
      <c r="E9">
        <f t="shared" si="0"/>
        <v>10</v>
      </c>
    </row>
    <row r="10" spans="1:5" x14ac:dyDescent="0.25">
      <c r="A10">
        <v>9</v>
      </c>
      <c r="B10" t="s">
        <v>14</v>
      </c>
      <c r="C10">
        <v>5</v>
      </c>
      <c r="D10">
        <v>2011</v>
      </c>
      <c r="E10">
        <f t="shared" si="0"/>
        <v>8</v>
      </c>
    </row>
    <row r="11" spans="1:5" x14ac:dyDescent="0.25">
      <c r="A11">
        <v>10</v>
      </c>
      <c r="B11" t="s">
        <v>38</v>
      </c>
      <c r="C11">
        <v>5</v>
      </c>
      <c r="D11">
        <v>2012</v>
      </c>
      <c r="E11">
        <f t="shared" si="0"/>
        <v>7</v>
      </c>
    </row>
    <row r="12" spans="1:5" x14ac:dyDescent="0.25">
      <c r="A12">
        <v>11</v>
      </c>
      <c r="B12" t="s">
        <v>41</v>
      </c>
      <c r="C12">
        <v>5</v>
      </c>
      <c r="D12">
        <v>2007</v>
      </c>
      <c r="E12">
        <f t="shared" si="0"/>
        <v>12</v>
      </c>
    </row>
    <row r="13" spans="1:5" x14ac:dyDescent="0.25">
      <c r="A13">
        <v>12</v>
      </c>
      <c r="B13" t="s">
        <v>60</v>
      </c>
      <c r="C13">
        <v>5</v>
      </c>
      <c r="D13">
        <v>2005</v>
      </c>
      <c r="E13">
        <f t="shared" si="0"/>
        <v>14</v>
      </c>
    </row>
    <row r="14" spans="1:5" x14ac:dyDescent="0.25">
      <c r="A14">
        <v>13</v>
      </c>
      <c r="B14" t="s">
        <v>65</v>
      </c>
      <c r="C14">
        <v>5</v>
      </c>
      <c r="D14">
        <v>2006</v>
      </c>
      <c r="E14">
        <f t="shared" si="0"/>
        <v>13</v>
      </c>
    </row>
    <row r="15" spans="1:5" x14ac:dyDescent="0.25">
      <c r="A15">
        <v>14</v>
      </c>
      <c r="B15" t="s">
        <v>82</v>
      </c>
      <c r="C15">
        <v>5</v>
      </c>
      <c r="D15">
        <v>2010</v>
      </c>
      <c r="E15">
        <f t="shared" si="0"/>
        <v>9</v>
      </c>
    </row>
    <row r="16" spans="1:5" x14ac:dyDescent="0.25">
      <c r="A16">
        <v>15</v>
      </c>
      <c r="B16" t="s">
        <v>83</v>
      </c>
      <c r="C16">
        <v>5</v>
      </c>
      <c r="D16">
        <v>2008</v>
      </c>
      <c r="E16">
        <f t="shared" si="0"/>
        <v>11</v>
      </c>
    </row>
    <row r="17" spans="1:5" x14ac:dyDescent="0.25">
      <c r="A17">
        <v>16</v>
      </c>
      <c r="B17" t="s">
        <v>91</v>
      </c>
      <c r="C17">
        <v>5</v>
      </c>
      <c r="D17">
        <v>2004</v>
      </c>
      <c r="E17">
        <f t="shared" si="0"/>
        <v>15</v>
      </c>
    </row>
    <row r="18" spans="1:5" x14ac:dyDescent="0.25">
      <c r="A18">
        <v>17</v>
      </c>
      <c r="B18" t="s">
        <v>49</v>
      </c>
      <c r="C18">
        <v>5</v>
      </c>
      <c r="D18">
        <v>2013</v>
      </c>
      <c r="E18">
        <f>2019-D18</f>
        <v>6</v>
      </c>
    </row>
    <row r="19" spans="1:5" x14ac:dyDescent="0.25">
      <c r="A19">
        <v>18</v>
      </c>
      <c r="B19" t="s">
        <v>20</v>
      </c>
      <c r="C19">
        <v>4</v>
      </c>
      <c r="D19">
        <v>2010</v>
      </c>
      <c r="E19">
        <f t="shared" ref="E19:E48" si="1">2019-D19</f>
        <v>9</v>
      </c>
    </row>
    <row r="20" spans="1:5" x14ac:dyDescent="0.25">
      <c r="A20">
        <v>19</v>
      </c>
      <c r="B20" t="s">
        <v>53</v>
      </c>
      <c r="C20">
        <v>4</v>
      </c>
      <c r="D20">
        <v>2007</v>
      </c>
      <c r="E20">
        <f t="shared" si="1"/>
        <v>12</v>
      </c>
    </row>
    <row r="21" spans="1:5" x14ac:dyDescent="0.25">
      <c r="A21">
        <v>20</v>
      </c>
      <c r="B21" t="s">
        <v>70</v>
      </c>
      <c r="C21">
        <v>4</v>
      </c>
      <c r="D21">
        <v>2004</v>
      </c>
      <c r="E21">
        <f t="shared" si="1"/>
        <v>15</v>
      </c>
    </row>
    <row r="22" spans="1:5" x14ac:dyDescent="0.25">
      <c r="A22">
        <v>21</v>
      </c>
      <c r="B22" t="s">
        <v>79</v>
      </c>
      <c r="C22">
        <v>4</v>
      </c>
      <c r="D22">
        <v>2004</v>
      </c>
      <c r="E22">
        <f t="shared" si="1"/>
        <v>15</v>
      </c>
    </row>
    <row r="23" spans="1:5" x14ac:dyDescent="0.25">
      <c r="A23">
        <v>22</v>
      </c>
      <c r="B23" t="s">
        <v>89</v>
      </c>
      <c r="C23">
        <v>4</v>
      </c>
      <c r="D23">
        <v>2008</v>
      </c>
      <c r="E23">
        <f t="shared" si="1"/>
        <v>11</v>
      </c>
    </row>
    <row r="24" spans="1:5" x14ac:dyDescent="0.25">
      <c r="A24">
        <v>23</v>
      </c>
      <c r="B24" t="s">
        <v>27</v>
      </c>
      <c r="C24">
        <v>3</v>
      </c>
      <c r="D24">
        <v>2012</v>
      </c>
      <c r="E24">
        <f t="shared" si="1"/>
        <v>7</v>
      </c>
    </row>
    <row r="25" spans="1:5" x14ac:dyDescent="0.25">
      <c r="A25">
        <v>24</v>
      </c>
      <c r="B25" t="s">
        <v>28</v>
      </c>
      <c r="C25">
        <v>3</v>
      </c>
      <c r="D25">
        <v>2013</v>
      </c>
      <c r="E25">
        <f t="shared" si="1"/>
        <v>6</v>
      </c>
    </row>
    <row r="26" spans="1:5" x14ac:dyDescent="0.25">
      <c r="A26">
        <v>25</v>
      </c>
      <c r="B26" t="s">
        <v>29</v>
      </c>
      <c r="C26">
        <v>3</v>
      </c>
      <c r="D26">
        <v>2008</v>
      </c>
      <c r="E26">
        <f t="shared" si="1"/>
        <v>11</v>
      </c>
    </row>
    <row r="27" spans="1:5" x14ac:dyDescent="0.25">
      <c r="A27">
        <v>26</v>
      </c>
      <c r="B27" t="s">
        <v>36</v>
      </c>
      <c r="C27">
        <v>3</v>
      </c>
      <c r="D27">
        <v>2007</v>
      </c>
      <c r="E27">
        <f t="shared" si="1"/>
        <v>12</v>
      </c>
    </row>
    <row r="28" spans="1:5" x14ac:dyDescent="0.25">
      <c r="A28">
        <v>27</v>
      </c>
      <c r="B28" t="s">
        <v>62</v>
      </c>
      <c r="C28">
        <v>3</v>
      </c>
      <c r="D28">
        <v>2008</v>
      </c>
      <c r="E28">
        <f t="shared" si="1"/>
        <v>11</v>
      </c>
    </row>
    <row r="29" spans="1:5" x14ac:dyDescent="0.25">
      <c r="A29">
        <v>28</v>
      </c>
      <c r="B29" t="s">
        <v>68</v>
      </c>
      <c r="C29">
        <v>3</v>
      </c>
      <c r="D29">
        <v>1997</v>
      </c>
      <c r="E29">
        <f t="shared" si="1"/>
        <v>22</v>
      </c>
    </row>
    <row r="30" spans="1:5" x14ac:dyDescent="0.25">
      <c r="A30">
        <v>29</v>
      </c>
      <c r="B30" t="s">
        <v>75</v>
      </c>
      <c r="C30">
        <v>3</v>
      </c>
      <c r="D30">
        <v>2006</v>
      </c>
      <c r="E30">
        <f t="shared" si="1"/>
        <v>13</v>
      </c>
    </row>
    <row r="31" spans="1:5" x14ac:dyDescent="0.25">
      <c r="A31">
        <v>30</v>
      </c>
      <c r="B31" s="19" t="s">
        <v>76</v>
      </c>
      <c r="C31">
        <v>3</v>
      </c>
      <c r="D31">
        <v>2016</v>
      </c>
      <c r="E31">
        <f t="shared" si="1"/>
        <v>3</v>
      </c>
    </row>
    <row r="32" spans="1:5" x14ac:dyDescent="0.25">
      <c r="A32">
        <v>31</v>
      </c>
      <c r="B32" s="19" t="s">
        <v>87</v>
      </c>
      <c r="C32">
        <v>3</v>
      </c>
      <c r="D32">
        <v>2004</v>
      </c>
      <c r="E32">
        <f t="shared" si="1"/>
        <v>15</v>
      </c>
    </row>
    <row r="33" spans="1:5" x14ac:dyDescent="0.25">
      <c r="A33">
        <v>32</v>
      </c>
      <c r="B33" s="20" t="s">
        <v>164</v>
      </c>
      <c r="C33">
        <v>3</v>
      </c>
      <c r="D33" s="2" t="s">
        <v>10</v>
      </c>
      <c r="E33" s="2" t="s">
        <v>10</v>
      </c>
    </row>
    <row r="34" spans="1:5" x14ac:dyDescent="0.25">
      <c r="A34">
        <v>33</v>
      </c>
      <c r="B34" s="19" t="s">
        <v>26</v>
      </c>
      <c r="C34">
        <v>2</v>
      </c>
      <c r="D34">
        <v>2012</v>
      </c>
      <c r="E34">
        <f t="shared" si="1"/>
        <v>7</v>
      </c>
    </row>
    <row r="35" spans="1:5" x14ac:dyDescent="0.25">
      <c r="A35">
        <v>34</v>
      </c>
      <c r="B35" t="s">
        <v>35</v>
      </c>
      <c r="C35">
        <v>2</v>
      </c>
      <c r="D35">
        <v>2012</v>
      </c>
      <c r="E35">
        <f t="shared" si="1"/>
        <v>7</v>
      </c>
    </row>
    <row r="36" spans="1:5" x14ac:dyDescent="0.25">
      <c r="A36">
        <v>35</v>
      </c>
      <c r="B36" t="s">
        <v>50</v>
      </c>
      <c r="C36">
        <v>2</v>
      </c>
      <c r="D36">
        <v>2009</v>
      </c>
      <c r="E36">
        <f t="shared" si="1"/>
        <v>10</v>
      </c>
    </row>
    <row r="37" spans="1:5" x14ac:dyDescent="0.25">
      <c r="A37">
        <v>36</v>
      </c>
      <c r="B37" t="s">
        <v>51</v>
      </c>
      <c r="C37">
        <v>2</v>
      </c>
      <c r="D37">
        <v>2009</v>
      </c>
      <c r="E37">
        <f t="shared" si="1"/>
        <v>10</v>
      </c>
    </row>
    <row r="38" spans="1:5" x14ac:dyDescent="0.25">
      <c r="A38">
        <v>37</v>
      </c>
      <c r="B38" t="s">
        <v>86</v>
      </c>
      <c r="C38">
        <v>2</v>
      </c>
      <c r="D38" s="2" t="s">
        <v>10</v>
      </c>
      <c r="E38" s="2" t="s">
        <v>10</v>
      </c>
    </row>
    <row r="39" spans="1:5" ht="30" x14ac:dyDescent="0.25">
      <c r="A39">
        <v>38</v>
      </c>
      <c r="B39" s="1" t="s">
        <v>171</v>
      </c>
      <c r="C39">
        <v>2</v>
      </c>
      <c r="D39">
        <v>2018</v>
      </c>
      <c r="E39">
        <f t="shared" si="1"/>
        <v>1</v>
      </c>
    </row>
    <row r="40" spans="1:5" x14ac:dyDescent="0.25">
      <c r="A40">
        <v>39</v>
      </c>
      <c r="B40" t="s">
        <v>66</v>
      </c>
      <c r="C40">
        <v>2</v>
      </c>
      <c r="D40">
        <v>2006</v>
      </c>
      <c r="E40">
        <f t="shared" si="1"/>
        <v>13</v>
      </c>
    </row>
    <row r="41" spans="1:5" x14ac:dyDescent="0.25">
      <c r="A41">
        <v>40</v>
      </c>
      <c r="B41" t="s">
        <v>90</v>
      </c>
      <c r="C41">
        <v>2</v>
      </c>
      <c r="D41">
        <v>2009</v>
      </c>
      <c r="E41">
        <f t="shared" si="1"/>
        <v>10</v>
      </c>
    </row>
    <row r="42" spans="1:5" x14ac:dyDescent="0.25">
      <c r="A42">
        <v>41</v>
      </c>
      <c r="B42" t="s">
        <v>95</v>
      </c>
      <c r="C42">
        <v>2</v>
      </c>
      <c r="D42">
        <v>2012</v>
      </c>
      <c r="E42">
        <f t="shared" si="1"/>
        <v>7</v>
      </c>
    </row>
    <row r="43" spans="1:5" ht="30" x14ac:dyDescent="0.25">
      <c r="A43">
        <v>42</v>
      </c>
      <c r="B43" s="1" t="s">
        <v>101</v>
      </c>
      <c r="C43">
        <v>2</v>
      </c>
      <c r="D43">
        <v>2004</v>
      </c>
      <c r="E43">
        <f t="shared" si="1"/>
        <v>15</v>
      </c>
    </row>
    <row r="44" spans="1:5" x14ac:dyDescent="0.25">
      <c r="A44">
        <v>43</v>
      </c>
      <c r="B44" s="20" t="s">
        <v>166</v>
      </c>
      <c r="C44">
        <v>2</v>
      </c>
      <c r="D44">
        <v>1997</v>
      </c>
      <c r="E44">
        <f t="shared" ref="E44" si="2">2019-D44</f>
        <v>22</v>
      </c>
    </row>
    <row r="45" spans="1:5" x14ac:dyDescent="0.25">
      <c r="A45">
        <v>44</v>
      </c>
      <c r="B45" t="s">
        <v>52</v>
      </c>
      <c r="C45">
        <v>1</v>
      </c>
      <c r="D45">
        <v>2012</v>
      </c>
      <c r="E45">
        <f t="shared" si="1"/>
        <v>7</v>
      </c>
    </row>
    <row r="46" spans="1:5" ht="30" x14ac:dyDescent="0.25">
      <c r="A46">
        <v>45</v>
      </c>
      <c r="B46" s="1" t="s">
        <v>97</v>
      </c>
      <c r="C46">
        <v>1</v>
      </c>
      <c r="D46">
        <v>1988</v>
      </c>
      <c r="E46">
        <f t="shared" si="1"/>
        <v>31</v>
      </c>
    </row>
    <row r="47" spans="1:5" x14ac:dyDescent="0.25">
      <c r="A47">
        <v>46</v>
      </c>
      <c r="B47" t="s">
        <v>99</v>
      </c>
      <c r="C47">
        <v>1</v>
      </c>
      <c r="D47">
        <v>1998</v>
      </c>
      <c r="E47">
        <f t="shared" si="1"/>
        <v>21</v>
      </c>
    </row>
    <row r="48" spans="1:5" ht="30" x14ac:dyDescent="0.25">
      <c r="A48">
        <v>47</v>
      </c>
      <c r="B48" s="1" t="s">
        <v>104</v>
      </c>
      <c r="C48">
        <v>1</v>
      </c>
      <c r="D48">
        <v>2007</v>
      </c>
      <c r="E48">
        <f t="shared" si="1"/>
        <v>12</v>
      </c>
    </row>
  </sheetData>
  <sortState ref="B2:E61">
    <sortCondition descending="1" ref="C1:C61"/>
  </sortState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A2" sqref="A2"/>
    </sheetView>
  </sheetViews>
  <sheetFormatPr defaultRowHeight="15" x14ac:dyDescent="0.25"/>
  <cols>
    <col min="1" max="1" width="20.7109375" customWidth="1"/>
    <col min="2" max="2" width="9.85546875" customWidth="1"/>
  </cols>
  <sheetData>
    <row r="1" spans="1:2" ht="30" x14ac:dyDescent="0.25">
      <c r="A1" s="12" t="s">
        <v>142</v>
      </c>
      <c r="B1" s="13" t="s">
        <v>110</v>
      </c>
    </row>
    <row r="2" spans="1:2" x14ac:dyDescent="0.25">
      <c r="A2" t="s">
        <v>115</v>
      </c>
      <c r="B2">
        <f>19+3+3+2+2+1</f>
        <v>30</v>
      </c>
    </row>
    <row r="3" spans="1:2" x14ac:dyDescent="0.25">
      <c r="A3" t="s">
        <v>120</v>
      </c>
      <c r="B3">
        <f>5+5+2</f>
        <v>12</v>
      </c>
    </row>
    <row r="4" spans="1:2" hidden="1" x14ac:dyDescent="0.25"/>
    <row r="5" spans="1:2" hidden="1" x14ac:dyDescent="0.25"/>
    <row r="6" spans="1:2" hidden="1" x14ac:dyDescent="0.25"/>
    <row r="7" spans="1:2" hidden="1" x14ac:dyDescent="0.25"/>
    <row r="8" spans="1:2" hidden="1" x14ac:dyDescent="0.25"/>
    <row r="9" spans="1:2" hidden="1" x14ac:dyDescent="0.25"/>
    <row r="10" spans="1:2" hidden="1" x14ac:dyDescent="0.25"/>
    <row r="11" spans="1:2" hidden="1" x14ac:dyDescent="0.25"/>
    <row r="12" spans="1:2" hidden="1" x14ac:dyDescent="0.25"/>
    <row r="13" spans="1:2" hidden="1" x14ac:dyDescent="0.25"/>
    <row r="14" spans="1:2" hidden="1" x14ac:dyDescent="0.25"/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x14ac:dyDescent="0.25">
      <c r="A22" t="s">
        <v>125</v>
      </c>
      <c r="B22">
        <f>5+7</f>
        <v>12</v>
      </c>
    </row>
    <row r="23" spans="1:2" x14ac:dyDescent="0.25">
      <c r="A23" t="s">
        <v>117</v>
      </c>
      <c r="B23">
        <f>6+2</f>
        <v>8</v>
      </c>
    </row>
    <row r="24" spans="1:2" x14ac:dyDescent="0.25">
      <c r="A24" t="s">
        <v>121</v>
      </c>
      <c r="B24">
        <f>5+3</f>
        <v>8</v>
      </c>
    </row>
    <row r="25" spans="1:2" x14ac:dyDescent="0.25">
      <c r="A25" t="s">
        <v>116</v>
      </c>
      <c r="B25">
        <v>7</v>
      </c>
    </row>
    <row r="26" spans="1:2" x14ac:dyDescent="0.25">
      <c r="A26" t="s">
        <v>123</v>
      </c>
      <c r="B26">
        <f>5+2</f>
        <v>7</v>
      </c>
    </row>
    <row r="27" spans="1:2" x14ac:dyDescent="0.25">
      <c r="A27" t="s">
        <v>135</v>
      </c>
      <c r="B27">
        <f>3+3+1</f>
        <v>7</v>
      </c>
    </row>
    <row r="28" spans="1:2" x14ac:dyDescent="0.25">
      <c r="A28" t="s">
        <v>130</v>
      </c>
      <c r="B28">
        <f>4+3</f>
        <v>7</v>
      </c>
    </row>
    <row r="29" spans="1:2" x14ac:dyDescent="0.25">
      <c r="A29" t="s">
        <v>122</v>
      </c>
      <c r="B29">
        <f>5+2</f>
        <v>7</v>
      </c>
    </row>
    <row r="30" spans="1:2" x14ac:dyDescent="0.25">
      <c r="A30" t="s">
        <v>118</v>
      </c>
      <c r="B30">
        <v>6</v>
      </c>
    </row>
    <row r="31" spans="1:2" x14ac:dyDescent="0.25">
      <c r="A31" t="s">
        <v>132</v>
      </c>
      <c r="B31">
        <f>4+2</f>
        <v>6</v>
      </c>
    </row>
    <row r="32" spans="1:2" x14ac:dyDescent="0.25">
      <c r="A32" t="s">
        <v>119</v>
      </c>
      <c r="B32">
        <v>6</v>
      </c>
    </row>
    <row r="33" spans="1:2" x14ac:dyDescent="0.25">
      <c r="A33" t="s">
        <v>167</v>
      </c>
      <c r="B33">
        <v>6</v>
      </c>
    </row>
    <row r="34" spans="1:2" x14ac:dyDescent="0.25">
      <c r="A34" t="s">
        <v>126</v>
      </c>
      <c r="B34">
        <v>5</v>
      </c>
    </row>
    <row r="35" spans="1:2" x14ac:dyDescent="0.25">
      <c r="A35" t="s">
        <v>127</v>
      </c>
      <c r="B35">
        <v>5</v>
      </c>
    </row>
    <row r="36" spans="1:2" x14ac:dyDescent="0.25">
      <c r="A36" t="s">
        <v>124</v>
      </c>
      <c r="B36">
        <v>5</v>
      </c>
    </row>
    <row r="37" spans="1:2" x14ac:dyDescent="0.25">
      <c r="A37" t="s">
        <v>129</v>
      </c>
      <c r="B37">
        <f>4+1</f>
        <v>5</v>
      </c>
    </row>
    <row r="38" spans="1:2" x14ac:dyDescent="0.25">
      <c r="A38" t="s">
        <v>140</v>
      </c>
      <c r="B38">
        <v>5</v>
      </c>
    </row>
    <row r="39" spans="1:2" x14ac:dyDescent="0.25">
      <c r="A39" t="s">
        <v>137</v>
      </c>
      <c r="B39">
        <f>2+3</f>
        <v>5</v>
      </c>
    </row>
    <row r="40" spans="1:2" x14ac:dyDescent="0.25">
      <c r="A40" t="s">
        <v>128</v>
      </c>
      <c r="B40">
        <v>4</v>
      </c>
    </row>
    <row r="41" spans="1:2" x14ac:dyDescent="0.25">
      <c r="A41" t="s">
        <v>131</v>
      </c>
      <c r="B41">
        <v>4</v>
      </c>
    </row>
    <row r="42" spans="1:2" x14ac:dyDescent="0.25">
      <c r="A42" t="s">
        <v>134</v>
      </c>
      <c r="B42">
        <v>3</v>
      </c>
    </row>
    <row r="43" spans="1:2" x14ac:dyDescent="0.25">
      <c r="A43" t="s">
        <v>133</v>
      </c>
      <c r="B43">
        <v>3</v>
      </c>
    </row>
    <row r="44" spans="1:2" x14ac:dyDescent="0.25">
      <c r="A44" t="s">
        <v>136</v>
      </c>
      <c r="B44">
        <v>3</v>
      </c>
    </row>
    <row r="45" spans="1:2" x14ac:dyDescent="0.25">
      <c r="A45" t="s">
        <v>139</v>
      </c>
      <c r="B45">
        <v>2</v>
      </c>
    </row>
    <row r="46" spans="1:2" x14ac:dyDescent="0.25">
      <c r="A46" t="s">
        <v>138</v>
      </c>
      <c r="B46">
        <v>2</v>
      </c>
    </row>
    <row r="47" spans="1:2" x14ac:dyDescent="0.25">
      <c r="A47" t="s">
        <v>168</v>
      </c>
      <c r="B47">
        <v>2</v>
      </c>
    </row>
    <row r="48" spans="1:2" x14ac:dyDescent="0.25">
      <c r="A48" t="s">
        <v>141</v>
      </c>
      <c r="B48">
        <v>1</v>
      </c>
    </row>
  </sheetData>
  <sortState ref="A2:B46">
    <sortCondition descending="1" ref="B2:B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Сумарен</vt:lpstr>
      <vt:lpstr>Според број и старост</vt:lpstr>
      <vt:lpstr>По општини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Korisnik</cp:lastModifiedBy>
  <cp:lastPrinted>2019-06-13T07:42:09Z</cp:lastPrinted>
  <dcterms:created xsi:type="dcterms:W3CDTF">2019-06-03T12:53:53Z</dcterms:created>
  <dcterms:modified xsi:type="dcterms:W3CDTF">2019-06-28T09:22:34Z</dcterms:modified>
</cp:coreProperties>
</file>